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tables/table1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E:\LUCIANNA\DCNM\1-SCTB\CONJONCTURE PROPREMENT dit_TBE\TBE N°55 Q2 2024\Q2-2024_Juillet 2024\TBE N 55 -Finale\"/>
    </mc:Choice>
  </mc:AlternateContent>
  <xr:revisionPtr revIDLastSave="0" documentId="13_ncr:1_{85559D11-1F82-4F01-A47E-5525FCED9E91}" xr6:coauthVersionLast="47" xr6:coauthVersionMax="47" xr10:uidLastSave="{00000000-0000-0000-0000-000000000000}"/>
  <bookViews>
    <workbookView xWindow="-108" yWindow="-108" windowWidth="23256" windowHeight="12576" tabRatio="874" firstSheet="11" activeTab="22" xr2:uid="{00000000-000D-0000-FFFF-FFFF00000000}"/>
  </bookViews>
  <sheets>
    <sheet name="SortieMacro" sheetId="60245" state="hidden" r:id="rId1"/>
    <sheet name="Sortie conj prod" sheetId="60223" state="hidden" r:id="rId2"/>
    <sheet name="Sortie conj prix" sheetId="60246" state="hidden" r:id="rId3"/>
    <sheet name="Sortie conj emploi" sheetId="60247" state="hidden" r:id="rId4"/>
    <sheet name="Sortie conj clim" sheetId="60248" state="hidden" r:id="rId5"/>
    <sheet name="Sortie_CN1" sheetId="60257" r:id="rId6"/>
    <sheet name="Sortie_CN11" sheetId="60260" r:id="rId7"/>
    <sheet name="Sortie_CN2" sheetId="60258" r:id="rId8"/>
    <sheet name="Sortie_CNT3" sheetId="60259" r:id="rId9"/>
    <sheet name="Sortietissuindustriel" sheetId="60254" r:id="rId10"/>
    <sheet name="SortieIPI" sheetId="60253" r:id="rId11"/>
    <sheet name="SortieIPC" sheetId="60196" r:id="rId12"/>
    <sheet name="SortieIPCgliss" sheetId="60228" r:id="rId13"/>
    <sheet name="SortieEtab" sheetId="60189" r:id="rId14"/>
    <sheet name="SortieEtab secteur" sheetId="60241" r:id="rId15"/>
    <sheet name="SortieCarb" sheetId="60185" r:id="rId16"/>
    <sheet name="SortiePrixCarb" sheetId="60212" r:id="rId17"/>
    <sheet name="SortieElec" sheetId="60182" r:id="rId18"/>
    <sheet name="SortieEau" sheetId="60216" r:id="rId19"/>
    <sheet name="Sortieferr" sheetId="60214" r:id="rId20"/>
    <sheet name="Sortiefretaerien" sheetId="60231" r:id="rId21"/>
    <sheet name="Sortiepaxaerien" sheetId="60232" r:id="rId22"/>
    <sheet name="SortieCNAPS" sheetId="60236" r:id="rId23"/>
    <sheet name="SortieEmp" sheetId="60242" r:id="rId24"/>
    <sheet name="Sortieimma" sheetId="60218" r:id="rId25"/>
    <sheet name="SortieOGTrec" sheetId="5" r:id="rId26"/>
    <sheet name="SortieOGTdep" sheetId="60238" r:id="rId27"/>
    <sheet name="SortieMoney" sheetId="60193" r:id="rId28"/>
    <sheet name="Sortieexport" sheetId="60208" r:id="rId29"/>
    <sheet name="Sortieimport" sheetId="60235" r:id="rId30"/>
    <sheet name="Sortietourisme" sheetId="60187" r:id="rId31"/>
    <sheet name="SortiePrixinter" sheetId="60206" r:id="rId32"/>
  </sheets>
  <definedNames>
    <definedName name="Accueil">#REF!</definedName>
    <definedName name="anneeCNA">#REF!</definedName>
    <definedName name="anneeCNA1">#REF!</definedName>
    <definedName name="anneeCNA2">#REF!</definedName>
    <definedName name="annéeIPI">#REF!</definedName>
    <definedName name="anneetissuindustriel">#REF!</definedName>
    <definedName name="annuel">#REF!</definedName>
    <definedName name="CDFEDF" localSheetId="4">#REF!</definedName>
    <definedName name="CDFEDF" localSheetId="3">#REF!</definedName>
    <definedName name="CDFEDF" localSheetId="2">#REF!</definedName>
    <definedName name="CDFEDF" localSheetId="22">#REF!</definedName>
    <definedName name="CDFEDF" localSheetId="18">#REF!</definedName>
    <definedName name="CDFEDF" localSheetId="23">#REF!</definedName>
    <definedName name="CDFEDF" localSheetId="14">#REF!</definedName>
    <definedName name="CDFEDF" localSheetId="28">#REF!</definedName>
    <definedName name="CDFEDF" localSheetId="19">#REF!</definedName>
    <definedName name="CDFEDF" localSheetId="20">#REF!</definedName>
    <definedName name="CDFEDF" localSheetId="24">#REF!</definedName>
    <definedName name="CDFEDF" localSheetId="29">#REF!</definedName>
    <definedName name="CDFEDF" localSheetId="12">#REF!</definedName>
    <definedName name="CDFEDF" localSheetId="10">#REF!</definedName>
    <definedName name="CDFEDF" localSheetId="0">#REF!</definedName>
    <definedName name="CDFEDF" localSheetId="26">#REF!</definedName>
    <definedName name="CDFEDF" localSheetId="21">#REF!</definedName>
    <definedName name="CDFEDF" localSheetId="16">#REF!</definedName>
    <definedName name="CDFEDF" localSheetId="31">#REF!</definedName>
    <definedName name="CDFEDF" localSheetId="9">#REF!</definedName>
    <definedName name="CDFEDF">#REF!</definedName>
    <definedName name="Change" localSheetId="4">#REF!</definedName>
    <definedName name="Change" localSheetId="3">#REF!</definedName>
    <definedName name="Change" localSheetId="2">#REF!</definedName>
    <definedName name="Change" localSheetId="22">#REF!</definedName>
    <definedName name="Change" localSheetId="23">#REF!</definedName>
    <definedName name="Change" localSheetId="14">#REF!</definedName>
    <definedName name="Change" localSheetId="20">#REF!</definedName>
    <definedName name="Change" localSheetId="24">#REF!</definedName>
    <definedName name="Change" localSheetId="29">#REF!</definedName>
    <definedName name="Change" localSheetId="12">#REF!</definedName>
    <definedName name="Change" localSheetId="10">#REF!</definedName>
    <definedName name="Change" localSheetId="0">#REF!</definedName>
    <definedName name="Change" localSheetId="26">#REF!</definedName>
    <definedName name="Change" localSheetId="21">#REF!</definedName>
    <definedName name="Change" localSheetId="9">#REF!</definedName>
    <definedName name="Change">#REF!</definedName>
    <definedName name="CNAPS">#REF!</definedName>
    <definedName name="CNAPSA">#REF!</definedName>
    <definedName name="CNAPSB">#REF!</definedName>
    <definedName name="comext">#REF!</definedName>
    <definedName name="comext1">#REF!</definedName>
    <definedName name="comextA">#REF!</definedName>
    <definedName name="comextB">#REF!</definedName>
    <definedName name="CritèreCumulAnnéeEnCoursCarb">#REF!</definedName>
    <definedName name="CritèreCumulAnnéeEnCourschange" localSheetId="4">#REF!</definedName>
    <definedName name="CritèreCumulAnnéeEnCourschange" localSheetId="3">#REF!</definedName>
    <definedName name="CritèreCumulAnnéeEnCourschange" localSheetId="2">#REF!</definedName>
    <definedName name="CritèreCumulAnnéeEnCourschange" localSheetId="22">#REF!</definedName>
    <definedName name="CritèreCumulAnnéeEnCourschange" localSheetId="23">#REF!</definedName>
    <definedName name="CritèreCumulAnnéeEnCourschange" localSheetId="14">#REF!</definedName>
    <definedName name="CritèreCumulAnnéeEnCourschange" localSheetId="20">#REF!</definedName>
    <definedName name="CritèreCumulAnnéeEnCourschange" localSheetId="24">#REF!</definedName>
    <definedName name="CritèreCumulAnnéeEnCourschange" localSheetId="29">#REF!</definedName>
    <definedName name="CritèreCumulAnnéeEnCourschange" localSheetId="12">#REF!</definedName>
    <definedName name="CritèreCumulAnnéeEnCourschange" localSheetId="10">#REF!</definedName>
    <definedName name="CritèreCumulAnnéeEnCourschange" localSheetId="0">#REF!</definedName>
    <definedName name="CritèreCumulAnnéeEnCourschange" localSheetId="26">#REF!</definedName>
    <definedName name="CritèreCumulAnnéeEnCourschange" localSheetId="21">#REF!</definedName>
    <definedName name="CritèreCumulAnnéeEnCourschange" localSheetId="9">#REF!</definedName>
    <definedName name="CritèreCumulAnnéeEnCourschange">#REF!</definedName>
    <definedName name="CritèreCumulAnnéeEnCoursEau">#REF!</definedName>
    <definedName name="CritèreCumulAnnéeEnCoursEau1">#REF!</definedName>
    <definedName name="CritèreCumulAnnéeEnCoursElec">#REF!</definedName>
    <definedName name="CritèreCumulAnnéeEnCoursPrixCarb">#REF!</definedName>
    <definedName name="CritèreCumulAnnéePrécCarb">#REF!</definedName>
    <definedName name="CritèreCumulAnnéePrécchange" localSheetId="4">#REF!</definedName>
    <definedName name="CritèreCumulAnnéePrécchange" localSheetId="3">#REF!</definedName>
    <definedName name="CritèreCumulAnnéePrécchange" localSheetId="2">#REF!</definedName>
    <definedName name="CritèreCumulAnnéePrécchange" localSheetId="22">#REF!</definedName>
    <definedName name="CritèreCumulAnnéePrécchange" localSheetId="18">#REF!</definedName>
    <definedName name="CritèreCumulAnnéePrécchange" localSheetId="23">#REF!</definedName>
    <definedName name="CritèreCumulAnnéePrécchange" localSheetId="14">#REF!</definedName>
    <definedName name="CritèreCumulAnnéePrécchange" localSheetId="28">#REF!</definedName>
    <definedName name="CritèreCumulAnnéePrécchange" localSheetId="19">#REF!</definedName>
    <definedName name="CritèreCumulAnnéePrécchange" localSheetId="20">#REF!</definedName>
    <definedName name="CritèreCumulAnnéePrécchange" localSheetId="24">#REF!</definedName>
    <definedName name="CritèreCumulAnnéePrécchange" localSheetId="29">#REF!</definedName>
    <definedName name="CritèreCumulAnnéePrécchange" localSheetId="12">#REF!</definedName>
    <definedName name="CritèreCumulAnnéePrécchange" localSheetId="10">#REF!</definedName>
    <definedName name="CritèreCumulAnnéePrécchange" localSheetId="0">#REF!</definedName>
    <definedName name="CritèreCumulAnnéePrécchange" localSheetId="26">#REF!</definedName>
    <definedName name="CritèreCumulAnnéePrécchange" localSheetId="21">#REF!</definedName>
    <definedName name="CritèreCumulAnnéePrécchange" localSheetId="16">#REF!</definedName>
    <definedName name="CritèreCumulAnnéePrécchange" localSheetId="31">#REF!</definedName>
    <definedName name="CritèreCumulAnnéePrécchange" localSheetId="9">#REF!</definedName>
    <definedName name="CritèreCumulAnnéePrécchange">#REF!</definedName>
    <definedName name="CritèreCumulAnnéePrécEau">#REF!</definedName>
    <definedName name="CritèreCumulAnnéePrécEau1">#REF!</definedName>
    <definedName name="CritèreCumulAnnéePrécElec">#REF!</definedName>
    <definedName name="CritèreCumulAnnéePrécPrixCarb">#REF!</definedName>
    <definedName name="CritereEau">#REF!</definedName>
    <definedName name="Critèreprecchange" localSheetId="4">#REF!</definedName>
    <definedName name="Critèreprecchange" localSheetId="3">#REF!</definedName>
    <definedName name="Critèreprecchange" localSheetId="2">#REF!</definedName>
    <definedName name="Critèreprecchange" localSheetId="22">#REF!</definedName>
    <definedName name="Critèreprecchange" localSheetId="18">#REF!</definedName>
    <definedName name="Critèreprecchange" localSheetId="23">#REF!</definedName>
    <definedName name="Critèreprecchange" localSheetId="14">#REF!</definedName>
    <definedName name="Critèreprecchange" localSheetId="28">#REF!</definedName>
    <definedName name="Critèreprecchange" localSheetId="19">#REF!</definedName>
    <definedName name="Critèreprecchange" localSheetId="20">#REF!</definedName>
    <definedName name="Critèreprecchange" localSheetId="24">#REF!</definedName>
    <definedName name="Critèreprecchange" localSheetId="29">#REF!</definedName>
    <definedName name="Critèreprecchange" localSheetId="12">#REF!</definedName>
    <definedName name="Critèreprecchange" localSheetId="10">#REF!</definedName>
    <definedName name="Critèreprecchange" localSheetId="0">#REF!</definedName>
    <definedName name="Critèreprecchange" localSheetId="26">#REF!</definedName>
    <definedName name="Critèreprecchange" localSheetId="21">#REF!</definedName>
    <definedName name="Critèreprecchange" localSheetId="16">#REF!</definedName>
    <definedName name="Critèreprecchange" localSheetId="31">#REF!</definedName>
    <definedName name="Critèreprecchange" localSheetId="9">#REF!</definedName>
    <definedName name="Critèreprecchange">#REF!</definedName>
    <definedName name="CritereprécEau">#REF!</definedName>
    <definedName name="CritèrePrèschange" localSheetId="4">#REF!</definedName>
    <definedName name="CritèrePrèschange" localSheetId="3">#REF!</definedName>
    <definedName name="CritèrePrèschange" localSheetId="2">#REF!</definedName>
    <definedName name="CritèrePrèschange" localSheetId="22">#REF!</definedName>
    <definedName name="CritèrePrèschange" localSheetId="18">#REF!</definedName>
    <definedName name="CritèrePrèschange" localSheetId="23">#REF!</definedName>
    <definedName name="CritèrePrèschange" localSheetId="14">#REF!</definedName>
    <definedName name="CritèrePrèschange" localSheetId="28">#REF!</definedName>
    <definedName name="CritèrePrèschange" localSheetId="19">#REF!</definedName>
    <definedName name="CritèrePrèschange" localSheetId="20">#REF!</definedName>
    <definedName name="CritèrePrèschange" localSheetId="24">#REF!</definedName>
    <definedName name="CritèrePrèschange" localSheetId="29">#REF!</definedName>
    <definedName name="CritèrePrèschange" localSheetId="12">#REF!</definedName>
    <definedName name="CritèrePrèschange" localSheetId="10">#REF!</definedName>
    <definedName name="CritèrePrèschange" localSheetId="0">#REF!</definedName>
    <definedName name="CritèrePrèschange" localSheetId="26">#REF!</definedName>
    <definedName name="CritèrePrèschange" localSheetId="21">#REF!</definedName>
    <definedName name="CritèrePrèschange" localSheetId="16">#REF!</definedName>
    <definedName name="CritèrePrèschange" localSheetId="31">#REF!</definedName>
    <definedName name="CritèrePrèschange" localSheetId="9">#REF!</definedName>
    <definedName name="CritèrePrèschange">#REF!</definedName>
    <definedName name="CritèresPrèschange" localSheetId="4">#REF!</definedName>
    <definedName name="CritèresPrèschange" localSheetId="3">#REF!</definedName>
    <definedName name="CritèresPrèschange" localSheetId="2">#REF!</definedName>
    <definedName name="CritèresPrèschange" localSheetId="22">#REF!</definedName>
    <definedName name="CritèresPrèschange" localSheetId="23">#REF!</definedName>
    <definedName name="CritèresPrèschange" localSheetId="14">#REF!</definedName>
    <definedName name="CritèresPrèschange" localSheetId="20">#REF!</definedName>
    <definedName name="CritèresPrèschange" localSheetId="24">#REF!</definedName>
    <definedName name="CritèresPrèschange" localSheetId="29">#REF!</definedName>
    <definedName name="CritèresPrèschange" localSheetId="12">#REF!</definedName>
    <definedName name="CritèresPrèschange" localSheetId="10">#REF!</definedName>
    <definedName name="CritèresPrèschange" localSheetId="0">#REF!</definedName>
    <definedName name="CritèresPrèschange" localSheetId="26">#REF!</definedName>
    <definedName name="CritèresPrèschange" localSheetId="21">#REF!</definedName>
    <definedName name="CritèresPrèschange" localSheetId="9">#REF!</definedName>
    <definedName name="CritèresPrèschange">#REF!</definedName>
    <definedName name="CritèreTotalAnnéeTmoins1" localSheetId="4">#REF!</definedName>
    <definedName name="CritèreTotalAnnéeTmoins1" localSheetId="3">#REF!</definedName>
    <definedName name="CritèreTotalAnnéeTmoins1" localSheetId="2">#REF!</definedName>
    <definedName name="CritèreTotalAnnéeTmoins1" localSheetId="22">#REF!</definedName>
    <definedName name="CritèreTotalAnnéeTmoins1" localSheetId="23">#REF!</definedName>
    <definedName name="CritèreTotalAnnéeTmoins1" localSheetId="14">#REF!</definedName>
    <definedName name="CritèreTotalAnnéeTmoins1" localSheetId="20">#REF!</definedName>
    <definedName name="CritèreTotalAnnéeTmoins1" localSheetId="29">#REF!</definedName>
    <definedName name="CritèreTotalAnnéeTmoins1" localSheetId="12">#REF!</definedName>
    <definedName name="CritèreTotalAnnéeTmoins1" localSheetId="10">#REF!</definedName>
    <definedName name="CritèreTotalAnnéeTmoins1" localSheetId="0">#REF!</definedName>
    <definedName name="CritèreTotalAnnéeTmoins1" localSheetId="26">#REF!</definedName>
    <definedName name="CritèreTotalAnnéeTmoins1" localSheetId="21">#REF!</definedName>
    <definedName name="CritèreTotalAnnéeTmoins1" localSheetId="9">#REF!</definedName>
    <definedName name="CritèreTotalAnnéeTmoins1">#REF!</definedName>
    <definedName name="CritèreTotalAnnéeTmoins2" localSheetId="4">#REF!</definedName>
    <definedName name="CritèreTotalAnnéeTmoins2" localSheetId="3">#REF!</definedName>
    <definedName name="CritèreTotalAnnéeTmoins2" localSheetId="2">#REF!</definedName>
    <definedName name="CritèreTotalAnnéeTmoins2" localSheetId="22">#REF!</definedName>
    <definedName name="CritèreTotalAnnéeTmoins2" localSheetId="23">#REF!</definedName>
    <definedName name="CritèreTotalAnnéeTmoins2" localSheetId="14">#REF!</definedName>
    <definedName name="CritèreTotalAnnéeTmoins2" localSheetId="20">#REF!</definedName>
    <definedName name="CritèreTotalAnnéeTmoins2" localSheetId="29">#REF!</definedName>
    <definedName name="CritèreTotalAnnéeTmoins2" localSheetId="12">#REF!</definedName>
    <definedName name="CritèreTotalAnnéeTmoins2" localSheetId="10">#REF!</definedName>
    <definedName name="CritèreTotalAnnéeTmoins2" localSheetId="0">#REF!</definedName>
    <definedName name="CritèreTotalAnnéeTmoins2" localSheetId="26">#REF!</definedName>
    <definedName name="CritèreTotalAnnéeTmoins2" localSheetId="21">#REF!</definedName>
    <definedName name="CritèreTotalAnnéeTmoins2" localSheetId="9">#REF!</definedName>
    <definedName name="CritèreTotalAnnéeTmoins2">#REF!</definedName>
    <definedName name="CritèreTotalAnnéeTmoins3" localSheetId="4">#REF!</definedName>
    <definedName name="CritèreTotalAnnéeTmoins3" localSheetId="3">#REF!</definedName>
    <definedName name="CritèreTotalAnnéeTmoins3" localSheetId="2">#REF!</definedName>
    <definedName name="CritèreTotalAnnéeTmoins3" localSheetId="22">#REF!</definedName>
    <definedName name="CritèreTotalAnnéeTmoins3" localSheetId="23">#REF!</definedName>
    <definedName name="CritèreTotalAnnéeTmoins3" localSheetId="14">#REF!</definedName>
    <definedName name="CritèreTotalAnnéeTmoins3" localSheetId="20">#REF!</definedName>
    <definedName name="CritèreTotalAnnéeTmoins3" localSheetId="29">#REF!</definedName>
    <definedName name="CritèreTotalAnnéeTmoins3" localSheetId="12">#REF!</definedName>
    <definedName name="CritèreTotalAnnéeTmoins3" localSheetId="10">#REF!</definedName>
    <definedName name="CritèreTotalAnnéeTmoins3" localSheetId="0">#REF!</definedName>
    <definedName name="CritèreTotalAnnéeTmoins3" localSheetId="26">#REF!</definedName>
    <definedName name="CritèreTotalAnnéeTmoins3" localSheetId="21">#REF!</definedName>
    <definedName name="CritèreTotalAnnéeTmoins3" localSheetId="9">#REF!</definedName>
    <definedName name="CritèreTotalAnnéeTmoins3">#REF!</definedName>
    <definedName name="CritèreTotalAnnéeTmoins4" localSheetId="4">#REF!</definedName>
    <definedName name="CritèreTotalAnnéeTmoins4" localSheetId="3">#REF!</definedName>
    <definedName name="CritèreTotalAnnéeTmoins4" localSheetId="2">#REF!</definedName>
    <definedName name="CritèreTotalAnnéeTmoins4" localSheetId="22">#REF!</definedName>
    <definedName name="CritèreTotalAnnéeTmoins4" localSheetId="23">#REF!</definedName>
    <definedName name="CritèreTotalAnnéeTmoins4" localSheetId="14">#REF!</definedName>
    <definedName name="CritèreTotalAnnéeTmoins4" localSheetId="20">#REF!</definedName>
    <definedName name="CritèreTotalAnnéeTmoins4" localSheetId="29">#REF!</definedName>
    <definedName name="CritèreTotalAnnéeTmoins4" localSheetId="12">#REF!</definedName>
    <definedName name="CritèreTotalAnnéeTmoins4" localSheetId="10">#REF!</definedName>
    <definedName name="CritèreTotalAnnéeTmoins4" localSheetId="0">#REF!</definedName>
    <definedName name="CritèreTotalAnnéeTmoins4" localSheetId="26">#REF!</definedName>
    <definedName name="CritèreTotalAnnéeTmoins4" localSheetId="21">#REF!</definedName>
    <definedName name="CritèreTotalAnnéeTmoins4" localSheetId="9">#REF!</definedName>
    <definedName name="CritèreTotalAnnéeTmoins4">#REF!</definedName>
    <definedName name="CritèreTotalAnnéeTmoins5" localSheetId="4">#REF!</definedName>
    <definedName name="CritèreTotalAnnéeTmoins5" localSheetId="3">#REF!</definedName>
    <definedName name="CritèreTotalAnnéeTmoins5" localSheetId="2">#REF!</definedName>
    <definedName name="CritèreTotalAnnéeTmoins5" localSheetId="22">#REF!</definedName>
    <definedName name="CritèreTotalAnnéeTmoins5" localSheetId="23">#REF!</definedName>
    <definedName name="CritèreTotalAnnéeTmoins5" localSheetId="14">#REF!</definedName>
    <definedName name="CritèreTotalAnnéeTmoins5" localSheetId="20">#REF!</definedName>
    <definedName name="CritèreTotalAnnéeTmoins5" localSheetId="29">#REF!</definedName>
    <definedName name="CritèreTotalAnnéeTmoins5" localSheetId="12">#REF!</definedName>
    <definedName name="CritèreTotalAnnéeTmoins5" localSheetId="10">#REF!</definedName>
    <definedName name="CritèreTotalAnnéeTmoins5" localSheetId="0">#REF!</definedName>
    <definedName name="CritèreTotalAnnéeTmoins5" localSheetId="26">#REF!</definedName>
    <definedName name="CritèreTotalAnnéeTmoins5" localSheetId="21">#REF!</definedName>
    <definedName name="CritèreTotalAnnéeTmoins5" localSheetId="9">#REF!</definedName>
    <definedName name="CritèreTotalAnnéeTmoins5">#REF!</definedName>
    <definedName name="CritèreTotalAnnéeTmoins6" localSheetId="4">#REF!</definedName>
    <definedName name="CritèreTotalAnnéeTmoins6" localSheetId="3">#REF!</definedName>
    <definedName name="CritèreTotalAnnéeTmoins6" localSheetId="2">#REF!</definedName>
    <definedName name="CritèreTotalAnnéeTmoins6" localSheetId="22">#REF!</definedName>
    <definedName name="CritèreTotalAnnéeTmoins6" localSheetId="23">#REF!</definedName>
    <definedName name="CritèreTotalAnnéeTmoins6" localSheetId="14">#REF!</definedName>
    <definedName name="CritèreTotalAnnéeTmoins6" localSheetId="20">#REF!</definedName>
    <definedName name="CritèreTotalAnnéeTmoins6" localSheetId="29">#REF!</definedName>
    <definedName name="CritèreTotalAnnéeTmoins6" localSheetId="12">#REF!</definedName>
    <definedName name="CritèreTotalAnnéeTmoins6" localSheetId="10">#REF!</definedName>
    <definedName name="CritèreTotalAnnéeTmoins6" localSheetId="0">#REF!</definedName>
    <definedName name="CritèreTotalAnnéeTmoins6" localSheetId="26">#REF!</definedName>
    <definedName name="CritèreTotalAnnéeTmoins6" localSheetId="21">#REF!</definedName>
    <definedName name="CritèreTotalAnnéeTmoins6" localSheetId="9">#REF!</definedName>
    <definedName name="CritèreTotalAnnéeTmoins6">#REF!</definedName>
    <definedName name="Eau">#REF!</definedName>
    <definedName name="Electricite">#REF!</definedName>
    <definedName name="Eta">#REF!</definedName>
    <definedName name="etabA">#REF!</definedName>
    <definedName name="etabB">#REF!</definedName>
    <definedName name="etabtanaA" localSheetId="4">#REF!</definedName>
    <definedName name="etabtanaA" localSheetId="3">#REF!</definedName>
    <definedName name="etabtanaA" localSheetId="2">#REF!</definedName>
    <definedName name="etabtanaA" localSheetId="22">#REF!</definedName>
    <definedName name="etabtanaA" localSheetId="23">#REF!</definedName>
    <definedName name="etabtanaA" localSheetId="14">#REF!</definedName>
    <definedName name="etabtanaA" localSheetId="20">#REF!</definedName>
    <definedName name="etabtanaA" localSheetId="29">#REF!</definedName>
    <definedName name="etabtanaA" localSheetId="12">#REF!</definedName>
    <definedName name="etabtanaA" localSheetId="10">#REF!</definedName>
    <definedName name="etabtanaA" localSheetId="0">#REF!</definedName>
    <definedName name="etabtanaA" localSheetId="26">#REF!</definedName>
    <definedName name="etabtanaA" localSheetId="21">#REF!</definedName>
    <definedName name="etabtanaA" localSheetId="9">#REF!</definedName>
    <definedName name="etabtanaA">#REF!</definedName>
    <definedName name="etabtanaB" localSheetId="4">#REF!</definedName>
    <definedName name="etabtanaB" localSheetId="3">#REF!</definedName>
    <definedName name="etabtanaB" localSheetId="2">#REF!</definedName>
    <definedName name="etabtanaB" localSheetId="22">#REF!</definedName>
    <definedName name="etabtanaB" localSheetId="23">#REF!</definedName>
    <definedName name="etabtanaB" localSheetId="14">#REF!</definedName>
    <definedName name="etabtanaB" localSheetId="20">#REF!</definedName>
    <definedName name="etabtanaB" localSheetId="29">#REF!</definedName>
    <definedName name="etabtanaB" localSheetId="12">#REF!</definedName>
    <definedName name="etabtanaB" localSheetId="10">#REF!</definedName>
    <definedName name="etabtanaB" localSheetId="0">#REF!</definedName>
    <definedName name="etabtanaB" localSheetId="26">#REF!</definedName>
    <definedName name="etabtanaB" localSheetId="21">#REF!</definedName>
    <definedName name="etabtanaB" localSheetId="9">#REF!</definedName>
    <definedName name="etabtanaB">#REF!</definedName>
    <definedName name="export" localSheetId="4">#REF!</definedName>
    <definedName name="export" localSheetId="3">#REF!</definedName>
    <definedName name="export" localSheetId="2">#REF!</definedName>
    <definedName name="export" localSheetId="22">#REF!</definedName>
    <definedName name="export" localSheetId="23">#REF!</definedName>
    <definedName name="export" localSheetId="14">#REF!</definedName>
    <definedName name="export" localSheetId="20">#REF!</definedName>
    <definedName name="export" localSheetId="29">#REF!</definedName>
    <definedName name="export" localSheetId="12">#REF!</definedName>
    <definedName name="export" localSheetId="10">#REF!</definedName>
    <definedName name="export" localSheetId="0">#REF!</definedName>
    <definedName name="export" localSheetId="26">#REF!</definedName>
    <definedName name="export" localSheetId="21">#REF!</definedName>
    <definedName name="export" localSheetId="9">#REF!</definedName>
    <definedName name="export">#REF!</definedName>
    <definedName name="exportA" localSheetId="4">#REF!</definedName>
    <definedName name="exportA" localSheetId="3">#REF!</definedName>
    <definedName name="exportA" localSheetId="2">#REF!</definedName>
    <definedName name="exportA" localSheetId="22">#REF!</definedName>
    <definedName name="exportA" localSheetId="23">#REF!</definedName>
    <definedName name="exportA" localSheetId="14">#REF!</definedName>
    <definedName name="exportA" localSheetId="20">#REF!</definedName>
    <definedName name="exportA" localSheetId="29">#REF!</definedName>
    <definedName name="exportA" localSheetId="12">#REF!</definedName>
    <definedName name="exportA" localSheetId="10">#REF!</definedName>
    <definedName name="exportA" localSheetId="0">#REF!</definedName>
    <definedName name="exportA" localSheetId="26">#REF!</definedName>
    <definedName name="exportA" localSheetId="21">#REF!</definedName>
    <definedName name="exportA" localSheetId="9">#REF!</definedName>
    <definedName name="exportA">#REF!</definedName>
    <definedName name="exportB" localSheetId="4">#REF!</definedName>
    <definedName name="exportB" localSheetId="3">#REF!</definedName>
    <definedName name="exportB" localSheetId="2">#REF!</definedName>
    <definedName name="exportB" localSheetId="22">#REF!</definedName>
    <definedName name="exportB" localSheetId="23">#REF!</definedName>
    <definedName name="exportB" localSheetId="14">#REF!</definedName>
    <definedName name="exportB" localSheetId="20">#REF!</definedName>
    <definedName name="exportB" localSheetId="29">#REF!</definedName>
    <definedName name="exportB" localSheetId="12">#REF!</definedName>
    <definedName name="exportB" localSheetId="10">#REF!</definedName>
    <definedName name="exportB" localSheetId="0">#REF!</definedName>
    <definedName name="exportB" localSheetId="26">#REF!</definedName>
    <definedName name="exportB" localSheetId="21">#REF!</definedName>
    <definedName name="exportB" localSheetId="9">#REF!</definedName>
    <definedName name="exportB">#REF!</definedName>
    <definedName name="f" localSheetId="4">#REF!</definedName>
    <definedName name="f" localSheetId="10">#REF!</definedName>
    <definedName name="f" localSheetId="9">#REF!</definedName>
    <definedName name="f">#REF!</definedName>
    <definedName name="ferr">#REF!</definedName>
    <definedName name="ferrA">#REF!</definedName>
    <definedName name="ferrB">#REF!</definedName>
    <definedName name="ferro">#REF!</definedName>
    <definedName name="fretaerien">#REF!</definedName>
    <definedName name="fretaerienA">#REF!</definedName>
    <definedName name="fretaerienB">#REF!</definedName>
    <definedName name="imma">#REF!</definedName>
    <definedName name="immaA">#REF!</definedName>
    <definedName name="immaB">#REF!</definedName>
    <definedName name="import">#REF!</definedName>
    <definedName name="importA">#REF!</definedName>
    <definedName name="importB">#REF!</definedName>
    <definedName name="inflannuel">#REF!</definedName>
    <definedName name="inflannuel2">#REF!</definedName>
    <definedName name="Inflation">#REF!</definedName>
    <definedName name="IPC">#REF!</definedName>
    <definedName name="IPCA">#REF!</definedName>
    <definedName name="IPCB">#REF!</definedName>
    <definedName name="m" localSheetId="4">#REF!</definedName>
    <definedName name="m" localSheetId="3">#REF!</definedName>
    <definedName name="m" localSheetId="2">#REF!</definedName>
    <definedName name="m" localSheetId="22">#REF!</definedName>
    <definedName name="m" localSheetId="18">#REF!</definedName>
    <definedName name="m" localSheetId="23">#REF!</definedName>
    <definedName name="m" localSheetId="14">#REF!</definedName>
    <definedName name="m" localSheetId="28">#REF!</definedName>
    <definedName name="m" localSheetId="19">#REF!</definedName>
    <definedName name="m" localSheetId="20">#REF!</definedName>
    <definedName name="m" localSheetId="24">#REF!</definedName>
    <definedName name="m" localSheetId="29">#REF!</definedName>
    <definedName name="m" localSheetId="11">#REF!</definedName>
    <definedName name="m" localSheetId="12">#REF!</definedName>
    <definedName name="m" localSheetId="10">#REF!</definedName>
    <definedName name="m" localSheetId="0">#REF!</definedName>
    <definedName name="m" localSheetId="26">#REF!</definedName>
    <definedName name="m" localSheetId="21">#REF!</definedName>
    <definedName name="m" localSheetId="16">#REF!</definedName>
    <definedName name="m" localSheetId="31">#REF!</definedName>
    <definedName name="m" localSheetId="9">#REF!</definedName>
    <definedName name="m">#REF!</definedName>
    <definedName name="macrotrim">#REF!</definedName>
    <definedName name="Mois">#REF!</definedName>
    <definedName name="OLE_LINK1" localSheetId="4">'Sortie conj clim'!$B$3</definedName>
    <definedName name="OLE_LINK1" localSheetId="3">'Sortie conj emploi'!$B$2</definedName>
    <definedName name="OLE_LINK1" localSheetId="2">'Sortie conj prix'!$B$2</definedName>
    <definedName name="OLE_LINK1" localSheetId="1">'Sortie conj prod'!$B$2</definedName>
    <definedName name="OLE_LINK1" localSheetId="10">SortieIPI!$C$3</definedName>
    <definedName name="OLE_LINK1" localSheetId="9">Sortietissuindustriel!$C$2</definedName>
    <definedName name="OMEF">#REF!</definedName>
    <definedName name="paxaerien">#REF!</definedName>
    <definedName name="paxaerienA">#REF!</definedName>
    <definedName name="paxaerienB">#REF!</definedName>
    <definedName name="prixinter">#REF!</definedName>
    <definedName name="prixinterA">#REF!</definedName>
    <definedName name="prixinterB">#REF!</definedName>
    <definedName name="prixinternat">#REF!</definedName>
    <definedName name="saisieanneeCNA">#REF!</definedName>
    <definedName name="SaisieCarb">#REF!</definedName>
    <definedName name="SaisieElec">#REF!</definedName>
    <definedName name="SaisieEta">#REF!</definedName>
    <definedName name="SaisieEtab">#REF!</definedName>
    <definedName name="SaisieEtabl" localSheetId="4">#REF!</definedName>
    <definedName name="SaisieEtabl" localSheetId="3">#REF!</definedName>
    <definedName name="SaisieEtabl" localSheetId="2">#REF!</definedName>
    <definedName name="SaisieEtabl" localSheetId="22">#REF!</definedName>
    <definedName name="SaisieEtabl" localSheetId="18">#REF!</definedName>
    <definedName name="SaisieEtabl" localSheetId="23">#REF!</definedName>
    <definedName name="SaisieEtabl" localSheetId="14">#REF!</definedName>
    <definedName name="SaisieEtabl" localSheetId="28">#REF!</definedName>
    <definedName name="SaisieEtabl" localSheetId="19">#REF!</definedName>
    <definedName name="SaisieEtabl" localSheetId="20">#REF!</definedName>
    <definedName name="SaisieEtabl" localSheetId="24">#REF!</definedName>
    <definedName name="SaisieEtabl" localSheetId="29">#REF!</definedName>
    <definedName name="SaisieEtabl" localSheetId="11">#REF!</definedName>
    <definedName name="SaisieEtabl" localSheetId="12">#REF!</definedName>
    <definedName name="SaisieEtabl" localSheetId="10">#REF!</definedName>
    <definedName name="SaisieEtabl" localSheetId="0">#REF!</definedName>
    <definedName name="SaisieEtabl" localSheetId="27">#REF!</definedName>
    <definedName name="SaisieEtabl" localSheetId="26">#REF!</definedName>
    <definedName name="SaisieEtabl" localSheetId="21">#REF!</definedName>
    <definedName name="SaisieEtabl" localSheetId="16">#REF!</definedName>
    <definedName name="SaisieEtabl" localSheetId="31">#REF!</definedName>
    <definedName name="SaisieEtabl" localSheetId="9">#REF!</definedName>
    <definedName name="SaisieEtabl">#REF!</definedName>
    <definedName name="SaisieEtabTana" localSheetId="4">#REF!</definedName>
    <definedName name="SaisieEtabTana" localSheetId="3">#REF!</definedName>
    <definedName name="SaisieEtabTana" localSheetId="2">#REF!</definedName>
    <definedName name="SaisieEtabTana" localSheetId="22">#REF!</definedName>
    <definedName name="SaisieEtabTana" localSheetId="23">#REF!</definedName>
    <definedName name="SaisieEtabTana" localSheetId="14">#REF!</definedName>
    <definedName name="SaisieEtabTana" localSheetId="20">#REF!</definedName>
    <definedName name="SaisieEtabTana" localSheetId="29">#REF!</definedName>
    <definedName name="SaisieEtabTana" localSheetId="12">#REF!</definedName>
    <definedName name="SaisieEtabTana" localSheetId="10">#REF!</definedName>
    <definedName name="SaisieEtabTana" localSheetId="0">#REF!</definedName>
    <definedName name="SaisieEtabTana" localSheetId="26">#REF!</definedName>
    <definedName name="SaisieEtabTana" localSheetId="21">#REF!</definedName>
    <definedName name="SaisieEtabTana" localSheetId="9">#REF!</definedName>
    <definedName name="SaisieEtabTana">#REF!</definedName>
    <definedName name="SaisieIPC">#REF!</definedName>
    <definedName name="SaisieMoney">#REF!</definedName>
    <definedName name="SaisiePrixCarb">#REF!</definedName>
    <definedName name="saisiesem.IPI">#REF!</definedName>
    <definedName name="saisietissuindustriel">#REF!</definedName>
    <definedName name="SaisieTOFEréal">#REF!</definedName>
    <definedName name="Saisietourisme">#REF!</definedName>
    <definedName name="tourismeA">#REF!</definedName>
    <definedName name="tourismeB">#REF!</definedName>
    <definedName name="_xlnm.Print_Area" localSheetId="4">'Sortie conj clim'!$A$1:$E$61</definedName>
    <definedName name="_xlnm.Print_Area" localSheetId="3">'Sortie conj emploi'!$A$1:$E$60</definedName>
    <definedName name="_xlnm.Print_Area" localSheetId="2">'Sortie conj prix'!$A$1:$E$58</definedName>
    <definedName name="_xlnm.Print_Area" localSheetId="1">'Sortie conj prod'!$A$1:$E$58</definedName>
    <definedName name="_xlnm.Print_Area" localSheetId="5">Sortie_CN1!$A$1:$S$66</definedName>
    <definedName name="_xlnm.Print_Area" localSheetId="6">Sortie_CN11!$A$1:$S$85</definedName>
    <definedName name="_xlnm.Print_Area" localSheetId="7">Sortie_CN2!$A$1:$Q$197</definedName>
    <definedName name="_xlnm.Print_Area" localSheetId="8">Sortie_CNT3!$A$1:$S$72</definedName>
    <definedName name="_xlnm.Print_Area" localSheetId="15">SortieCarb!$B$1:$K$34</definedName>
    <definedName name="_xlnm.Print_Area" localSheetId="22">SortieCNAPS!$B$1:$U$38</definedName>
    <definedName name="_xlnm.Print_Area" localSheetId="18">SortieEau!$B$1:$S$34</definedName>
    <definedName name="_xlnm.Print_Area" localSheetId="17">SortieElec!$B$1:$S$35</definedName>
    <definedName name="_xlnm.Print_Area" localSheetId="23">SortieEmp!$B$1:$Q$34</definedName>
    <definedName name="_xlnm.Print_Area" localSheetId="13">SortieEtab!$B$1:$M$35</definedName>
    <definedName name="_xlnm.Print_Area" localSheetId="14">'SortieEtab secteur'!$B$1:$K$36</definedName>
    <definedName name="_xlnm.Print_Area" localSheetId="28">Sortieexport!$B$1:$S$34</definedName>
    <definedName name="_xlnm.Print_Area" localSheetId="19">Sortieferr!$B$1:$S$34</definedName>
    <definedName name="_xlnm.Print_Area" localSheetId="20">Sortiefretaerien!$B$1:$S$33</definedName>
    <definedName name="_xlnm.Print_Area" localSheetId="24">Sortieimma!$B$1:$N$34</definedName>
    <definedName name="_xlnm.Print_Area" localSheetId="29">Sortieimport!$B$1:$Q$34</definedName>
    <definedName name="_xlnm.Print_Area" localSheetId="11">SortieIPC!$B$1:$Q$31</definedName>
    <definedName name="_xlnm.Print_Area" localSheetId="12">SortieIPCgliss!$B$1:$Q$31</definedName>
    <definedName name="_xlnm.Print_Area" localSheetId="10">SortieIPI!$A$1:$H$24</definedName>
    <definedName name="_xlnm.Print_Area" localSheetId="0">SortieMacro!$A$1:$F$71</definedName>
    <definedName name="_xlnm.Print_Area" localSheetId="27">SortieMoney!$B$1:$W$39</definedName>
    <definedName name="_xlnm.Print_Area" localSheetId="26">SortieOGTdep!$B$1:$S$27</definedName>
    <definedName name="_xlnm.Print_Area" localSheetId="25">SortieOGTrec!$B$1:$S$27</definedName>
    <definedName name="_xlnm.Print_Area" localSheetId="21">Sortiepaxaerien!$B$1:$S$34</definedName>
    <definedName name="_xlnm.Print_Area" localSheetId="16">SortiePrixCarb!$B$1:$I$33</definedName>
    <definedName name="_xlnm.Print_Area" localSheetId="31">SortiePrixinter!$B$1:$M$35</definedName>
    <definedName name="_xlnm.Print_Area" localSheetId="9">Sortietissuindustriel!$A$1:$F$54</definedName>
    <definedName name="_xlnm.Print_Area" localSheetId="30">Sortietourisme!$A$1:$I$34</definedName>
  </definedNames>
  <calcPr calcId="181029"/>
</workbook>
</file>

<file path=xl/calcChain.xml><?xml version="1.0" encoding="utf-8"?>
<calcChain xmlns="http://schemas.openxmlformats.org/spreadsheetml/2006/main">
  <c r="G28" i="60248" l="1"/>
  <c r="H28" i="60248"/>
  <c r="I28" i="60248"/>
  <c r="G29" i="60248"/>
  <c r="H29" i="60248"/>
  <c r="I29" i="60248"/>
  <c r="H27" i="60248"/>
  <c r="I27" i="60248"/>
  <c r="G27" i="60248"/>
  <c r="G15" i="60248"/>
  <c r="H15" i="60248"/>
  <c r="I15" i="60248"/>
  <c r="J15" i="60248"/>
  <c r="K15" i="60248"/>
  <c r="G16" i="60248"/>
  <c r="H16" i="60248"/>
  <c r="I16" i="60248"/>
  <c r="J16" i="60248"/>
  <c r="K16" i="60248"/>
  <c r="G17" i="60248"/>
  <c r="H17" i="60248"/>
  <c r="I17" i="60248"/>
  <c r="J17" i="60248"/>
  <c r="K17" i="60248"/>
  <c r="G18" i="60248"/>
  <c r="H18" i="60248"/>
  <c r="I18" i="60248"/>
  <c r="J18" i="60248"/>
  <c r="K18" i="60248"/>
  <c r="G19" i="60248"/>
  <c r="H19" i="60248"/>
  <c r="I19" i="60248"/>
  <c r="J19" i="60248"/>
  <c r="K19" i="60248"/>
  <c r="G20" i="60248"/>
  <c r="H20" i="60248"/>
  <c r="I20" i="60248"/>
  <c r="J20" i="60248"/>
  <c r="K20" i="60248"/>
  <c r="G21" i="60248"/>
  <c r="H21" i="60248"/>
  <c r="I21" i="60248"/>
  <c r="J21" i="60248"/>
  <c r="K21" i="60248"/>
  <c r="G22" i="60248"/>
  <c r="H22" i="60248"/>
  <c r="I22" i="60248"/>
  <c r="J22" i="60248"/>
  <c r="K22" i="60248"/>
  <c r="G23" i="60248"/>
  <c r="H23" i="60248"/>
  <c r="I23" i="60248"/>
  <c r="J23" i="60248"/>
  <c r="K23" i="60248"/>
  <c r="G13" i="60248"/>
  <c r="H13" i="60248"/>
  <c r="I13" i="60248"/>
  <c r="J13" i="60248"/>
  <c r="K13" i="60248"/>
  <c r="G14" i="60248"/>
  <c r="H14" i="60248"/>
  <c r="I14" i="60248"/>
  <c r="J14" i="60248"/>
  <c r="K14" i="60248"/>
  <c r="H12" i="60248"/>
  <c r="I12" i="60248"/>
  <c r="J12" i="60248"/>
  <c r="K12" i="60248"/>
  <c r="G12" i="60248"/>
  <c r="K11" i="60248"/>
  <c r="J11" i="60248"/>
  <c r="I11" i="60248"/>
  <c r="H11" i="60248"/>
  <c r="K13" i="60246"/>
  <c r="J13" i="60246"/>
  <c r="I13" i="60246"/>
  <c r="H13" i="60246"/>
  <c r="G13" i="60246"/>
  <c r="K13" i="60247"/>
  <c r="J13" i="60247"/>
  <c r="I13" i="60247"/>
  <c r="H13" i="60247"/>
  <c r="G13" i="60247"/>
  <c r="K14" i="60247"/>
  <c r="J14" i="60247"/>
  <c r="I14" i="60247"/>
  <c r="H14" i="60247"/>
  <c r="G14" i="60247"/>
  <c r="K12" i="60247"/>
  <c r="J12" i="60247"/>
  <c r="I12" i="60247"/>
  <c r="H12" i="60247"/>
  <c r="G12" i="60247"/>
  <c r="L14" i="60247"/>
  <c r="L13" i="60247"/>
  <c r="L12" i="60247"/>
  <c r="L11" i="60247"/>
  <c r="K11" i="60247"/>
  <c r="J11" i="60247"/>
  <c r="I11" i="60247"/>
  <c r="H11" i="60247"/>
  <c r="K14" i="60246"/>
  <c r="J14" i="60246"/>
  <c r="I14" i="60246"/>
  <c r="H14" i="60246"/>
  <c r="G14" i="60246"/>
  <c r="L14" i="60246"/>
  <c r="L13" i="60246"/>
  <c r="L12" i="60246"/>
  <c r="K12" i="60246"/>
  <c r="J12" i="60246"/>
  <c r="I12" i="60246"/>
  <c r="H12" i="60246"/>
  <c r="G12" i="60246"/>
  <c r="L11" i="60246"/>
  <c r="K11" i="60246"/>
  <c r="J11" i="60246"/>
  <c r="I11" i="60246"/>
  <c r="H11" i="60246"/>
  <c r="I14" i="60223"/>
  <c r="J14" i="60223"/>
  <c r="K14" i="60223"/>
  <c r="H14" i="60223"/>
  <c r="I13" i="60223"/>
  <c r="J13" i="60223"/>
  <c r="K13" i="60223"/>
  <c r="H13" i="60223"/>
  <c r="K12" i="60223"/>
  <c r="J12" i="60223"/>
  <c r="I12" i="60223"/>
  <c r="H12" i="60223"/>
  <c r="G14" i="60223"/>
  <c r="G13" i="60223"/>
  <c r="G12" i="60223"/>
  <c r="G13" i="60245"/>
  <c r="G12" i="60245"/>
  <c r="G11" i="60245"/>
  <c r="L13" i="60223"/>
  <c r="L14" i="60223"/>
  <c r="L12" i="60223"/>
  <c r="H11" i="60223"/>
  <c r="I11" i="60223"/>
  <c r="J11" i="60223"/>
  <c r="K11" i="60223"/>
  <c r="L11" i="60223"/>
  <c r="F2" i="60245" l="1"/>
  <c r="B2" i="60245"/>
  <c r="B22" i="60245" s="1"/>
  <c r="E2" i="60245"/>
  <c r="E3" i="60245" s="1"/>
  <c r="C2" i="60245"/>
  <c r="D2" i="60245"/>
  <c r="D3" i="60245" s="1"/>
  <c r="D21" i="60245" l="1"/>
  <c r="D22" i="60245"/>
  <c r="F21" i="60245"/>
  <c r="F22" i="60245"/>
  <c r="C21" i="60245"/>
  <c r="C22" i="60245"/>
  <c r="E21" i="60245"/>
  <c r="E22" i="60245"/>
  <c r="B21" i="60245"/>
  <c r="D19" i="60245"/>
  <c r="F19" i="60245"/>
  <c r="C19" i="60245"/>
  <c r="E19" i="60245"/>
  <c r="B19" i="60245"/>
  <c r="D17" i="60245"/>
  <c r="F17" i="60245"/>
  <c r="C17" i="60245"/>
  <c r="E17" i="60245"/>
  <c r="B17" i="60245"/>
  <c r="F11" i="60245"/>
  <c r="C33" i="60245"/>
  <c r="E41" i="60245"/>
  <c r="D34" i="60245"/>
  <c r="B33" i="60245"/>
  <c r="F37" i="60245"/>
  <c r="F34" i="60245"/>
  <c r="C41" i="60245"/>
  <c r="F23" i="60245"/>
  <c r="F25" i="60245"/>
  <c r="F15" i="60245"/>
  <c r="D33" i="60245"/>
  <c r="D39" i="60245"/>
  <c r="E43" i="60245"/>
  <c r="D15" i="60245"/>
  <c r="D24" i="60245"/>
  <c r="D37" i="60245"/>
  <c r="D30" i="60245"/>
  <c r="D31" i="60245"/>
  <c r="D35" i="60245"/>
  <c r="C11" i="60245"/>
  <c r="C34" i="60245"/>
  <c r="D41" i="60245"/>
  <c r="D29" i="60245"/>
  <c r="D11" i="60245"/>
  <c r="C9" i="60245"/>
  <c r="C40" i="60245"/>
  <c r="C24" i="60245"/>
  <c r="C30" i="60245"/>
  <c r="C15" i="60245"/>
  <c r="C23" i="60245"/>
  <c r="C35" i="60245"/>
  <c r="C29" i="60245"/>
  <c r="C42" i="60245"/>
  <c r="C37" i="60245"/>
  <c r="I10" i="60245"/>
  <c r="C31" i="60245"/>
  <c r="C25" i="60245"/>
  <c r="C10" i="60245"/>
  <c r="C13" i="60245"/>
  <c r="C38" i="60245"/>
  <c r="C14" i="60245"/>
  <c r="C36" i="60245"/>
  <c r="C43" i="60245"/>
  <c r="C27" i="60245"/>
  <c r="C39" i="60245"/>
  <c r="H10" i="60245"/>
  <c r="B35" i="60245"/>
  <c r="B41" i="60245"/>
  <c r="B37" i="60245"/>
  <c r="B36" i="60245"/>
  <c r="B27" i="60245"/>
  <c r="B31" i="60245"/>
  <c r="B38" i="60245"/>
  <c r="B9" i="60245"/>
  <c r="B39" i="60245"/>
  <c r="B10" i="60245"/>
  <c r="B24" i="60245"/>
  <c r="B43" i="60245"/>
  <c r="B34" i="60245"/>
  <c r="B13" i="60245"/>
  <c r="B14" i="60245"/>
  <c r="B42" i="60245"/>
  <c r="B15" i="60245"/>
  <c r="B11" i="60245"/>
  <c r="B25" i="60245"/>
  <c r="B29" i="60245"/>
  <c r="F35" i="60245"/>
  <c r="F31" i="60245"/>
  <c r="F24" i="60245"/>
  <c r="F13" i="60245"/>
  <c r="F3" i="60245"/>
  <c r="F30" i="60245"/>
  <c r="F10" i="60245"/>
  <c r="F43" i="60245"/>
  <c r="F42" i="60245"/>
  <c r="F38" i="60245"/>
  <c r="L10" i="60245"/>
  <c r="F14" i="60245"/>
  <c r="F39" i="60245"/>
  <c r="F33" i="60245"/>
  <c r="F27" i="60245"/>
  <c r="F36" i="60245"/>
  <c r="F41" i="60245"/>
  <c r="F40" i="60245"/>
  <c r="F29" i="60245"/>
  <c r="F9" i="60245"/>
  <c r="E13" i="60245"/>
  <c r="E27" i="60245"/>
  <c r="E23" i="60245"/>
  <c r="E24" i="60245"/>
  <c r="E11" i="60245"/>
  <c r="E15" i="60245"/>
  <c r="E9" i="60245"/>
  <c r="E33" i="60245"/>
  <c r="E10" i="60245"/>
  <c r="K10" i="60245"/>
  <c r="E35" i="60245"/>
  <c r="E30" i="60245"/>
  <c r="E40" i="60245"/>
  <c r="E31" i="60245"/>
  <c r="E38" i="60245"/>
  <c r="E25" i="60245"/>
  <c r="E36" i="60245"/>
  <c r="E42" i="60245"/>
  <c r="E34" i="60245"/>
  <c r="E39" i="60245"/>
  <c r="E29" i="60245"/>
  <c r="E37" i="60245"/>
  <c r="B23" i="60245"/>
  <c r="B40" i="60245"/>
  <c r="E14" i="60245"/>
  <c r="B30" i="60245"/>
  <c r="D27" i="60245"/>
  <c r="D9" i="60245"/>
  <c r="D40" i="60245"/>
  <c r="D13" i="60245"/>
  <c r="D42" i="60245"/>
  <c r="D25" i="60245"/>
  <c r="D38" i="60245"/>
  <c r="D23" i="60245"/>
  <c r="D43" i="60245"/>
  <c r="J10" i="60245"/>
  <c r="D10" i="60245"/>
  <c r="D36" i="60245"/>
  <c r="D14" i="60245"/>
  <c r="L13" i="60245" l="1"/>
  <c r="J13" i="60245"/>
  <c r="I13" i="60245"/>
  <c r="K12" i="60245"/>
  <c r="H13" i="60245"/>
  <c r="I12" i="60245"/>
  <c r="H12" i="60245"/>
  <c r="J11" i="60245"/>
  <c r="K11" i="60245"/>
  <c r="L12" i="60245"/>
  <c r="H11" i="60245"/>
  <c r="K13" i="60245"/>
  <c r="L11" i="60245"/>
  <c r="F45" i="60245"/>
  <c r="E45" i="60245"/>
  <c r="I11" i="60245"/>
  <c r="J12" i="60245"/>
</calcChain>
</file>

<file path=xl/sharedStrings.xml><?xml version="1.0" encoding="utf-8"?>
<sst xmlns="http://schemas.openxmlformats.org/spreadsheetml/2006/main" count="1287" uniqueCount="511">
  <si>
    <t>Cumuls annuels</t>
  </si>
  <si>
    <t>DEPENSES TOTALES</t>
  </si>
  <si>
    <t>Opérations mensuelles</t>
  </si>
  <si>
    <t>Opérations</t>
  </si>
  <si>
    <t>Total</t>
  </si>
  <si>
    <t>Variation</t>
  </si>
  <si>
    <t>Période</t>
  </si>
  <si>
    <t xml:space="preserve">                         </t>
  </si>
  <si>
    <t>Ménages</t>
  </si>
  <si>
    <t>Eclairage public</t>
  </si>
  <si>
    <t>SOLDE GLOBAL ( base engagements )</t>
  </si>
  <si>
    <t>SOLDE GLOBAL (base caisse)</t>
  </si>
  <si>
    <t>TOTAL</t>
  </si>
  <si>
    <t>Gasoil</t>
  </si>
  <si>
    <t>Pétrole Lampant</t>
  </si>
  <si>
    <t>RECETTES  TOTALES ET DONS</t>
  </si>
  <si>
    <t>SA</t>
  </si>
  <si>
    <t>SARL</t>
  </si>
  <si>
    <t>EI</t>
  </si>
  <si>
    <t>Cours internationaux</t>
  </si>
  <si>
    <t>Réseau Sud</t>
  </si>
  <si>
    <t xml:space="preserve">Réseau Nord </t>
  </si>
  <si>
    <t>Voyageur (nb)</t>
  </si>
  <si>
    <t>Hydraulique</t>
  </si>
  <si>
    <t>Thermique</t>
  </si>
  <si>
    <t>Prix moyen (Ar/KWh)</t>
  </si>
  <si>
    <t>Consommation d'électricité  (MWh)</t>
  </si>
  <si>
    <t>Production (MWh)</t>
  </si>
  <si>
    <t>Autres</t>
  </si>
  <si>
    <t>Totale</t>
  </si>
  <si>
    <t>Domestique</t>
  </si>
  <si>
    <t>Bornes fontaine</t>
  </si>
  <si>
    <t>Gros consommateurs</t>
  </si>
  <si>
    <t>Collectivités et Administration</t>
  </si>
  <si>
    <t>Parité Ariary/Euro</t>
  </si>
  <si>
    <t>Parité Ariary/USD</t>
  </si>
  <si>
    <t>Parité Ariary/DTS</t>
  </si>
  <si>
    <t>Base monétaire</t>
  </si>
  <si>
    <t>Système bancaire</t>
  </si>
  <si>
    <t>Autres créances nettes</t>
  </si>
  <si>
    <t>CREDIT A L'ECONOMIE (Milliards d'ARIARY)</t>
  </si>
  <si>
    <t>CREDIT A L'ETAT (Milliards d'ARIARY)</t>
  </si>
  <si>
    <t>Taux de base MIN</t>
  </si>
  <si>
    <t>Taux de base MAX</t>
  </si>
  <si>
    <t>Taux débiteur MIN</t>
  </si>
  <si>
    <t>Taux débiteur MAX</t>
  </si>
  <si>
    <t>Taux créditeur MIN</t>
  </si>
  <si>
    <t>Taux créditeur MAX</t>
  </si>
  <si>
    <t>Nouvelles immatriculations</t>
  </si>
  <si>
    <t>PRODUIT INTERIEUR BRUT</t>
  </si>
  <si>
    <t>Secteur Tertiaire</t>
  </si>
  <si>
    <t>Agriculture</t>
  </si>
  <si>
    <t>Elevage et pêche</t>
  </si>
  <si>
    <t>Sylviculture</t>
  </si>
  <si>
    <t>Energie</t>
  </si>
  <si>
    <t>Matériaux de construction</t>
  </si>
  <si>
    <t>Telecommunications</t>
  </si>
  <si>
    <t>Commerce</t>
  </si>
  <si>
    <t>Banque</t>
  </si>
  <si>
    <t>Assurance</t>
  </si>
  <si>
    <t>PRIMAIRE</t>
  </si>
  <si>
    <t>SECONDAIRE</t>
  </si>
  <si>
    <t>TERTIAIRE</t>
  </si>
  <si>
    <t>SECTEUR PRIMAIRE</t>
  </si>
  <si>
    <t>SECTEUR SECONDAIRE</t>
  </si>
  <si>
    <t>Agro-indus.</t>
  </si>
  <si>
    <t>Indus.Extra.</t>
  </si>
  <si>
    <t>Indus. Alimen</t>
  </si>
  <si>
    <t>Indus. Boissons</t>
  </si>
  <si>
    <t>Indus.Tabac</t>
  </si>
  <si>
    <t>I.Corps gras</t>
  </si>
  <si>
    <t>Pharmacie</t>
  </si>
  <si>
    <t>Indus. Textile</t>
  </si>
  <si>
    <t>I. Cuir</t>
  </si>
  <si>
    <t>I. Bois</t>
  </si>
  <si>
    <t>Mat.Const.</t>
  </si>
  <si>
    <t>I. Metallique</t>
  </si>
  <si>
    <t>Mat. Transport</t>
  </si>
  <si>
    <t>Appareil Elect</t>
  </si>
  <si>
    <t>I.papier</t>
  </si>
  <si>
    <t>ZFI</t>
  </si>
  <si>
    <t>SECTEUR TERTIAIRE+BTP</t>
  </si>
  <si>
    <t>B.T.P</t>
  </si>
  <si>
    <t>Transports de marchandises )</t>
  </si>
  <si>
    <t>Transports de voyageurs    (</t>
  </si>
  <si>
    <t>Auxi. Transport</t>
  </si>
  <si>
    <t>Services rd. indiv. aux ménages  )</t>
  </si>
  <si>
    <t>Administration</t>
  </si>
  <si>
    <t>Marchandise (T)</t>
  </si>
  <si>
    <t>PIB</t>
  </si>
  <si>
    <t>Consommation de Produits pétroliers (en m3)</t>
  </si>
  <si>
    <t>Taux d'intérêt des banques commerciales (%)</t>
  </si>
  <si>
    <t>MADAGASCAR</t>
  </si>
  <si>
    <t>ENSEMBLE</t>
  </si>
  <si>
    <t xml:space="preserve">Total en valeur </t>
  </si>
  <si>
    <t>Biens alimentaires</t>
  </si>
  <si>
    <t>Prix moyen (Ar/m3)</t>
  </si>
  <si>
    <t>Assurances</t>
  </si>
  <si>
    <t>Secteur Primaire</t>
  </si>
  <si>
    <t>Secteur Secondaire</t>
  </si>
  <si>
    <t>Pétrole lampant</t>
  </si>
  <si>
    <t>Produits locaux</t>
  </si>
  <si>
    <t>Produits importés</t>
  </si>
  <si>
    <t>Minerais</t>
  </si>
  <si>
    <t>Ciment</t>
  </si>
  <si>
    <t>Café</t>
  </si>
  <si>
    <t>Fruits</t>
  </si>
  <si>
    <t>Total Réseaux confondus</t>
  </si>
  <si>
    <t>Réseau National</t>
  </si>
  <si>
    <t>Réseau Régional</t>
  </si>
  <si>
    <t>Réseau Long Courrier</t>
  </si>
  <si>
    <t>Débarquants</t>
  </si>
  <si>
    <t>Embarquants</t>
  </si>
  <si>
    <t>Unité : Nombre</t>
  </si>
  <si>
    <t>Débarqués</t>
  </si>
  <si>
    <t>Embarqués</t>
  </si>
  <si>
    <t>Prix moyens pondérés des produits pétroliers (en Ar/litre)</t>
  </si>
  <si>
    <t>FINANCEMENT</t>
  </si>
  <si>
    <t>EXTERIEUR NET</t>
  </si>
  <si>
    <t>INTERIEUR NET</t>
  </si>
  <si>
    <t>RECETTES ET DEPENSES</t>
  </si>
  <si>
    <t>Coffee, Robusta, International Coffee Organization New York cash price, ex-dock New York, US cents per pound</t>
  </si>
  <si>
    <t>US$/MT</t>
  </si>
  <si>
    <t>US cents/pound</t>
  </si>
  <si>
    <t>US$/baril</t>
  </si>
  <si>
    <t>Crude Oil (petroleum),  Dated Brent, light blend 38 API, fob U.K.</t>
  </si>
  <si>
    <t>Riz</t>
  </si>
  <si>
    <t>p</t>
  </si>
  <si>
    <t>e = Estimations     p = Provisoires</t>
  </si>
  <si>
    <t>Total Réseaux confondus (T)</t>
  </si>
  <si>
    <t>Réseau National (T)</t>
  </si>
  <si>
    <t>Réseau Régional (T)</t>
  </si>
  <si>
    <t>Réseau Long Courrier (T)</t>
  </si>
  <si>
    <t xml:space="preserve">Véhicules usagés </t>
  </si>
  <si>
    <t>Industries et services</t>
  </si>
  <si>
    <t>Total marché</t>
  </si>
  <si>
    <t>Importations CAF</t>
  </si>
  <si>
    <t>Exportations FOB</t>
  </si>
  <si>
    <t>Vanille</t>
  </si>
  <si>
    <t>Crevette</t>
  </si>
  <si>
    <t>Zones Franches</t>
  </si>
  <si>
    <t>Sucre</t>
  </si>
  <si>
    <t>Equipement</t>
  </si>
  <si>
    <t>Administration Publique</t>
  </si>
  <si>
    <t>Gens de maison</t>
  </si>
  <si>
    <t>Industries</t>
  </si>
  <si>
    <t>Enseignement  Association réligieuse  Organisation</t>
  </si>
  <si>
    <t>Commerce  Transport  Autres activités connexes</t>
  </si>
  <si>
    <t>Agriculture   Elevage   Pêche</t>
  </si>
  <si>
    <t>Services  Banques   Assurances</t>
  </si>
  <si>
    <t>Services récréatifs  Tourisme   Loisir</t>
  </si>
  <si>
    <r>
      <t>Source :</t>
    </r>
    <r>
      <rPr>
        <sz val="8"/>
        <rFont val="Arial"/>
        <family val="2"/>
      </rPr>
      <t xml:space="preserve"> CNaPS</t>
    </r>
  </si>
  <si>
    <t xml:space="preserve">     Recettes   totales         </t>
  </si>
  <si>
    <t xml:space="preserve">          Recettes budgétaires</t>
  </si>
  <si>
    <t xml:space="preserve">               Recettes fiscales          </t>
  </si>
  <si>
    <t xml:space="preserve">               Recettes  non  fiscales          </t>
  </si>
  <si>
    <t xml:space="preserve">     Dons</t>
  </si>
  <si>
    <t xml:space="preserve">          Dons courants</t>
  </si>
  <si>
    <t xml:space="preserve">          Dons en capital</t>
  </si>
  <si>
    <t xml:space="preserve">     Dépenses courantes</t>
  </si>
  <si>
    <t xml:space="preserve">          Dépenses budgétaires   </t>
  </si>
  <si>
    <t xml:space="preserve">               Personnel</t>
  </si>
  <si>
    <t xml:space="preserve">               Fonctionnement</t>
  </si>
  <si>
    <t xml:space="preserve">                Intérêts  sur dette extérieure          </t>
  </si>
  <si>
    <t xml:space="preserve">                Intérêts  sur dette intérieure          </t>
  </si>
  <si>
    <t xml:space="preserve">          Autres opérations nettes du Trésor (+ / -)</t>
  </si>
  <si>
    <t xml:space="preserve">          Dépenses de fonctionnement  FCV</t>
  </si>
  <si>
    <t xml:space="preserve">     Dépenses en capital</t>
  </si>
  <si>
    <t xml:space="preserve">          Financement intérieur </t>
  </si>
  <si>
    <t xml:space="preserve">          Financement extérieur         </t>
  </si>
  <si>
    <t xml:space="preserve">            Système bancaire excluant variation de change</t>
  </si>
  <si>
    <t xml:space="preserve">            Système  non bancaire</t>
  </si>
  <si>
    <t xml:space="preserve">                  Impôts sur les revenus, bénéfices et gains</t>
  </si>
  <si>
    <t xml:space="preserve">                  Impôts sur les biens et services</t>
  </si>
  <si>
    <t xml:space="preserve">                  Autres recettes fiscales</t>
  </si>
  <si>
    <t xml:space="preserve">                  Droits et taxes s/ le commerce extérieur</t>
  </si>
  <si>
    <t xml:space="preserve">                  Impôts sur la propriété</t>
  </si>
  <si>
    <t xml:space="preserve">                       dont Taxe s / valeur ajoutée          TVA</t>
  </si>
  <si>
    <t xml:space="preserve">                              Taxe s / produits pétroliers    TPP</t>
  </si>
  <si>
    <t xml:space="preserve">                              TVA s / produits pétroliers     TVAPP  </t>
  </si>
  <si>
    <t xml:space="preserve">                              Taxe s / valeur ajoutée           TVA </t>
  </si>
  <si>
    <t xml:space="preserve">                       dont Droit de douanes                  DD      </t>
  </si>
  <si>
    <t>AVOIRS EXTERIEURS (Millions d'USD)</t>
  </si>
  <si>
    <t>Consommation (1000m3)</t>
  </si>
  <si>
    <t>Production totale d'eau traitée (1000m3)</t>
  </si>
  <si>
    <t>Libellés</t>
  </si>
  <si>
    <t>Avoirs extérieurs bruts</t>
  </si>
  <si>
    <t xml:space="preserve">          dont disponible</t>
  </si>
  <si>
    <t xml:space="preserve">Services </t>
  </si>
  <si>
    <t>Services rd. collect. aux ménages(</t>
  </si>
  <si>
    <t>Serv. banc. non imputes</t>
  </si>
  <si>
    <t>ANTANANARIVO*</t>
  </si>
  <si>
    <t>AGREGATS MONETAIRES (Milliards d'ARIARY)</t>
  </si>
  <si>
    <t>Masse monétaire M3</t>
  </si>
  <si>
    <t>SECTEURS</t>
  </si>
  <si>
    <t>Ensemble</t>
  </si>
  <si>
    <t>Femme</t>
  </si>
  <si>
    <t>Homme</t>
  </si>
  <si>
    <t>Au plus éducation de base</t>
  </si>
  <si>
    <t>Secondaire</t>
  </si>
  <si>
    <t>Supérieur</t>
  </si>
  <si>
    <t>Source: www.imf.org/external/np/res/commod/index.aspx</t>
  </si>
  <si>
    <t>Véhicules à 4 roues</t>
  </si>
  <si>
    <t>Véhicules à 2 roues</t>
  </si>
  <si>
    <t xml:space="preserve"> ENSEMBLE</t>
  </si>
  <si>
    <t xml:space="preserve"> Produits alimentaires</t>
  </si>
  <si>
    <t xml:space="preserve"> Produits locaux</t>
  </si>
  <si>
    <t xml:space="preserve"> Produits importés</t>
  </si>
  <si>
    <t xml:space="preserve"> PPN</t>
  </si>
  <si>
    <t xml:space="preserve"> RIZ</t>
  </si>
  <si>
    <t xml:space="preserve"> ENERGIE</t>
  </si>
  <si>
    <t>Inflation en pourcentage</t>
  </si>
  <si>
    <t>RIZ</t>
  </si>
  <si>
    <t>Effectif des établissements nouvellement créés par forme juridique</t>
  </si>
  <si>
    <t>p = Provisoires</t>
  </si>
  <si>
    <t>Apport en devises des visiteurs non-résidents (millions de DTS)</t>
  </si>
  <si>
    <t>Arrivées des visiteurs 
non-résidents aux frontières</t>
  </si>
  <si>
    <t>ENSEMBLE DES ENTREPRISES</t>
  </si>
  <si>
    <t>SOLDE D'OPINION PAR BRANCHE D'ACTIVITE (%)</t>
  </si>
  <si>
    <t>Agriculture, élevage et sylviculture</t>
  </si>
  <si>
    <t>Pêche</t>
  </si>
  <si>
    <t>Industrie alimentaires</t>
  </si>
  <si>
    <t>TABAC</t>
  </si>
  <si>
    <t>Textiles</t>
  </si>
  <si>
    <t>Activités de fabrication</t>
  </si>
  <si>
    <t>ENERGIE</t>
  </si>
  <si>
    <t>BTP</t>
  </si>
  <si>
    <t>Transports</t>
  </si>
  <si>
    <t>Banques</t>
  </si>
  <si>
    <t>EDUCATION</t>
  </si>
  <si>
    <t>SANTE</t>
  </si>
  <si>
    <t>Activités de services personnels</t>
  </si>
  <si>
    <t>Source : Enquête Opinion auprès des entreprises 2013, INSTAT/DSY.</t>
  </si>
  <si>
    <t xml:space="preserve">      Hausse de la production</t>
  </si>
  <si>
    <t xml:space="preserve">      Stabilité de la production</t>
  </si>
  <si>
    <t xml:space="preserve">      Baisse de la production</t>
  </si>
  <si>
    <t xml:space="preserve">      Solde d'opinion (%)</t>
  </si>
  <si>
    <t xml:space="preserve">      Hausse des prix</t>
  </si>
  <si>
    <t xml:space="preserve">      Stabilité des prix</t>
  </si>
  <si>
    <t xml:space="preserve">      Baisse des prix</t>
  </si>
  <si>
    <t xml:space="preserve">      Hausse du nombre d'emplois</t>
  </si>
  <si>
    <t xml:space="preserve">      Stabilité du nombre d'emplois</t>
  </si>
  <si>
    <t xml:space="preserve">      Baisse du nombre d'emplois</t>
  </si>
  <si>
    <t>Tableau 5 : Appréciation des entreprises sur le climat des affaires en 2013</t>
  </si>
  <si>
    <t xml:space="preserve">      Moyenne</t>
  </si>
  <si>
    <t xml:space="preserve">      Bonne</t>
  </si>
  <si>
    <t xml:space="preserve">      Médiocre</t>
  </si>
  <si>
    <t xml:space="preserve">Insuffisance de la demande </t>
  </si>
  <si>
    <t xml:space="preserve">Difficultés de trésorerie </t>
  </si>
  <si>
    <t xml:space="preserve">Manque de main d’œuvre qualifiée </t>
  </si>
  <si>
    <t xml:space="preserve">Insécurité </t>
  </si>
  <si>
    <t>Pression fiscale élevée</t>
  </si>
  <si>
    <t xml:space="preserve">    LES FACTEURS LIMITANT LA PRODUCTION</t>
  </si>
  <si>
    <t>Entreprises par forme juridique</t>
  </si>
  <si>
    <t xml:space="preserve">Concurrence déloyale </t>
  </si>
  <si>
    <t>Trop d'importation des produits similaires</t>
  </si>
  <si>
    <t xml:space="preserve">Obsolescence de l'équipement actuel </t>
  </si>
  <si>
    <r>
      <t>2</t>
    </r>
    <r>
      <rPr>
        <b/>
        <vertAlign val="superscript"/>
        <sz val="9"/>
        <color theme="1"/>
        <rFont val="Calibri"/>
        <family val="2"/>
        <scheme val="minor"/>
      </rPr>
      <t>nd</t>
    </r>
    <r>
      <rPr>
        <b/>
        <sz val="11"/>
        <color theme="1"/>
        <rFont val="Calibri"/>
        <family val="2"/>
        <scheme val="minor"/>
      </rPr>
      <t xml:space="preserve"> trimestre 
par rapport au 1</t>
    </r>
    <r>
      <rPr>
        <b/>
        <vertAlign val="superscript"/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 xml:space="preserve"> trimestre</t>
    </r>
  </si>
  <si>
    <r>
      <t>3</t>
    </r>
    <r>
      <rPr>
        <b/>
        <vertAlign val="superscript"/>
        <sz val="11"/>
        <color theme="1"/>
        <rFont val="Calibri"/>
        <family val="2"/>
        <scheme val="minor"/>
      </rPr>
      <t>ème</t>
    </r>
    <r>
      <rPr>
        <b/>
        <sz val="11"/>
        <color theme="1"/>
        <rFont val="Calibri"/>
        <family val="2"/>
        <scheme val="minor"/>
      </rPr>
      <t xml:space="preserve"> trimestre 
par rapport au 2</t>
    </r>
    <r>
      <rPr>
        <b/>
        <vertAlign val="superscript"/>
        <sz val="11"/>
        <color theme="1"/>
        <rFont val="Calibri"/>
        <family val="2"/>
        <scheme val="minor"/>
      </rPr>
      <t>nd</t>
    </r>
    <r>
      <rPr>
        <b/>
        <sz val="11"/>
        <color theme="1"/>
        <rFont val="Calibri"/>
        <family val="2"/>
        <scheme val="minor"/>
      </rPr>
      <t xml:space="preserve"> trimestre</t>
    </r>
  </si>
  <si>
    <r>
      <t>Perspective d'évolution au 4</t>
    </r>
    <r>
      <rPr>
        <b/>
        <vertAlign val="superscript"/>
        <sz val="11"/>
        <color theme="1"/>
        <rFont val="Calibri"/>
        <family val="2"/>
        <scheme val="minor"/>
      </rPr>
      <t>ème</t>
    </r>
    <r>
      <rPr>
        <b/>
        <sz val="11"/>
        <color theme="1"/>
        <rFont val="Calibri"/>
        <family val="2"/>
        <scheme val="minor"/>
      </rPr>
      <t xml:space="preserve"> trimestre</t>
    </r>
  </si>
  <si>
    <r>
      <t>2</t>
    </r>
    <r>
      <rPr>
        <b/>
        <vertAlign val="superscript"/>
        <sz val="11"/>
        <color theme="1"/>
        <rFont val="Calibri"/>
        <family val="2"/>
        <scheme val="minor"/>
      </rPr>
      <t>nd</t>
    </r>
    <r>
      <rPr>
        <b/>
        <sz val="11"/>
        <color theme="1"/>
        <rFont val="Calibri"/>
        <family val="2"/>
        <scheme val="minor"/>
      </rPr>
      <t xml:space="preserve"> trim. 2013
par rapport au 2</t>
    </r>
    <r>
      <rPr>
        <b/>
        <vertAlign val="superscript"/>
        <sz val="11"/>
        <color theme="1"/>
        <rFont val="Calibri"/>
        <family val="2"/>
        <scheme val="minor"/>
      </rPr>
      <t>nd</t>
    </r>
    <r>
      <rPr>
        <b/>
        <sz val="11"/>
        <color theme="1"/>
        <rFont val="Calibri"/>
        <family val="2"/>
        <scheme val="minor"/>
      </rPr>
      <t xml:space="preserve"> trim. 2012</t>
    </r>
  </si>
  <si>
    <t xml:space="preserve">Autres </t>
  </si>
  <si>
    <t>Tableau 2 : Opinion des entreprises sur l'évolution de la production en 2013</t>
  </si>
  <si>
    <t>Tableau 3 : Opinion des entreprises sur l'évolution des prix en 2013</t>
  </si>
  <si>
    <t>Tableau 4 : Opinion des entreprises sur l'évolution du nombre d'emplois en 2013</t>
  </si>
  <si>
    <t>Part (%) des entreprises ayant déclaré :</t>
  </si>
  <si>
    <t xml:space="preserve">Coût de l'énergie </t>
  </si>
  <si>
    <t>Difficulté d'accès au financement</t>
  </si>
  <si>
    <t xml:space="preserve">Difficultés d'approvisionnement </t>
  </si>
  <si>
    <t>ND</t>
  </si>
  <si>
    <t>Fabrication de produits à base de tabac</t>
  </si>
  <si>
    <t xml:space="preserve">Fabrication de textiles </t>
  </si>
  <si>
    <t>Industrie des Cuirs et Chaussures</t>
  </si>
  <si>
    <t>Industrie du Bois (sauf fabrication de meubles)</t>
  </si>
  <si>
    <t>Fabrication de produits minéraux non métalliques</t>
  </si>
  <si>
    <t>Fabrication d’ouvrage en métaux</t>
  </si>
  <si>
    <t>Fabrication de meubles ; Activités de fabrication nca</t>
  </si>
  <si>
    <t>Récupération</t>
  </si>
  <si>
    <t>Industrie de boissons et Fabrication de produits 
alimentaires</t>
  </si>
  <si>
    <t>Fabrication de papier, de carton et d'articles 
en papier et carton</t>
  </si>
  <si>
    <t>Edition et imprimerie et reproduction supports 
enregistrés</t>
  </si>
  <si>
    <t>Fabrication d'articles en caoutchouc et 
en matières plastiques</t>
  </si>
  <si>
    <t>Produits chimiques -Produits pharmaceutiques 
- Corps Gras</t>
  </si>
  <si>
    <t>Fabrication d'instruments médicaux, de précision, 
d'optique et d'horlogerie</t>
  </si>
  <si>
    <t>CITI</t>
  </si>
  <si>
    <t>-</t>
  </si>
  <si>
    <t>Code</t>
  </si>
  <si>
    <t>Nomenclature</t>
  </si>
  <si>
    <t>IPI Global</t>
  </si>
  <si>
    <t/>
  </si>
  <si>
    <t>Services rendus aux Entreprises</t>
  </si>
  <si>
    <t>TAUX DE CHANGE MOYEN</t>
  </si>
  <si>
    <t>Véhicules particuliers  (VP)</t>
  </si>
  <si>
    <t>Effectif des établissements nouvellement créés à Madagascar</t>
  </si>
  <si>
    <t>(*)</t>
  </si>
  <si>
    <r>
      <t>Source</t>
    </r>
    <r>
      <rPr>
        <b/>
        <sz val="36"/>
        <rFont val="Arial"/>
        <family val="2"/>
      </rPr>
      <t xml:space="preserve"> : BFM</t>
    </r>
  </si>
  <si>
    <t>Taux directeur de la BFM</t>
  </si>
  <si>
    <t>SIFIM</t>
  </si>
  <si>
    <t>PIB aux prix d'acquisition</t>
  </si>
  <si>
    <t>Ressources disponibles totales</t>
  </si>
  <si>
    <t>Dépenses de consommation finale</t>
  </si>
  <si>
    <t xml:space="preserve">Dépenses de consommation finale des Administrations </t>
  </si>
  <si>
    <t>Formation brute de capital</t>
  </si>
  <si>
    <t>Formation brute de capital fixe</t>
  </si>
  <si>
    <t>Variation des stocks</t>
  </si>
  <si>
    <t>Dépenses de consommation finale des Ménages</t>
  </si>
  <si>
    <t>Tableau 1 : COMPTES NATIONAUX REBASES
Origines et emplois des ressources aux prix courants
(Année de base 2007)</t>
  </si>
  <si>
    <t>(en milliards d'Ariary)</t>
  </si>
  <si>
    <t>Source : Institut National de la Statistique/Direction des Synthèses Economiques</t>
  </si>
  <si>
    <t>Note: (*) version provisoire; SIFIM : Service d'Intermédiation Financière Indirectement Mesuré ("Charges non imputées", sous les anciens comptes)</t>
  </si>
  <si>
    <t>LFR 2018</t>
  </si>
  <si>
    <t>Réal. 2018</t>
  </si>
  <si>
    <t>Taux de croissance PIB aux prix d'acquisition</t>
  </si>
  <si>
    <t xml:space="preserve">   Importations</t>
  </si>
  <si>
    <t xml:space="preserve">   Exportations</t>
  </si>
  <si>
    <t>PIB aux prix de base</t>
  </si>
  <si>
    <t>Impôts sur les produits</t>
  </si>
  <si>
    <t>Importations nettes</t>
  </si>
  <si>
    <t>Dépenses de consommation finale des ménages</t>
  </si>
  <si>
    <t>Super Carburant SP95</t>
  </si>
  <si>
    <t>Super Carburant        SP 95</t>
  </si>
  <si>
    <t>Tableau 1 : Origines et emplois des ressources aux prix constants (en milliards d'Ariary)</t>
  </si>
  <si>
    <t>Tableau 2 : Origines et emplois des ressources aux prix courants (en milliards d'Ariary)</t>
  </si>
  <si>
    <t>Tableau 4 : Inflation annuelle</t>
  </si>
  <si>
    <t>Tableau 9 : Contribution des branches d'activités à la croissance</t>
  </si>
  <si>
    <t>Tableau 10 : Inflation annuelle par branche d'activité</t>
  </si>
  <si>
    <t>Sugar, Free Market, Coffee Sugar and Cocoa Exchange (CSCE) contract no.11 nearest future position, US cents per pound</t>
  </si>
  <si>
    <t>Thailand Whiteleg Shrimp 70 Shrimps/Kg Spot Price</t>
  </si>
  <si>
    <t>Crédits à court terme</t>
  </si>
  <si>
    <t>Crédits à moyen et long terme</t>
  </si>
  <si>
    <t>nd = Non disponibles</t>
  </si>
  <si>
    <t>Opérations mensuelles (Données cumulées sur une année, en milliards d'Ariary)</t>
  </si>
  <si>
    <t>Taux des facilités de dépôt</t>
  </si>
  <si>
    <t>Taux des facilités de prêt marginal</t>
  </si>
  <si>
    <t>nd : non disponible</t>
  </si>
  <si>
    <t>US$/kilogram</t>
  </si>
  <si>
    <t xml:space="preserve">Fabrication d'articles d'habillements </t>
  </si>
  <si>
    <t>Produits miniers</t>
  </si>
  <si>
    <t>Rice, 5 percent broken milled white rice, Thailand nominal price quote, US$ per metric ton</t>
  </si>
  <si>
    <t>nd</t>
  </si>
  <si>
    <t>Source: Ministère du Tourisme</t>
  </si>
  <si>
    <t>Source : MTM</t>
  </si>
  <si>
    <t xml:space="preserve">Importations nettes de biens et services </t>
  </si>
  <si>
    <t>Dépenses de consommation finale des Administrations Publiques et des ISBLSM</t>
  </si>
  <si>
    <t xml:space="preserve">Dépenses de consommation finale des Ménages </t>
  </si>
  <si>
    <t>2014 (*)</t>
  </si>
  <si>
    <t>2015 (*)</t>
  </si>
  <si>
    <t>2016 (*)</t>
  </si>
  <si>
    <t>Elevage, pêche</t>
  </si>
  <si>
    <t>Industrie exctractive</t>
  </si>
  <si>
    <t>Alimentaire, boisson, tabac</t>
  </si>
  <si>
    <t>Textile</t>
  </si>
  <si>
    <t>Bois, papiers, imprimerie</t>
  </si>
  <si>
    <t>Industrie métallique</t>
  </si>
  <si>
    <t>Machine, matériels  électriques</t>
  </si>
  <si>
    <t>Industries diverses</t>
  </si>
  <si>
    <t>Electricité, eau, gaz</t>
  </si>
  <si>
    <t>Commerce, entretiens, réparations</t>
  </si>
  <si>
    <t>Hôtel, restaurant</t>
  </si>
  <si>
    <t>Transport</t>
  </si>
  <si>
    <t>Poste et télécommunication</t>
  </si>
  <si>
    <t>Banque, assurance</t>
  </si>
  <si>
    <t>Services aux entreprises</t>
  </si>
  <si>
    <t xml:space="preserve">Education </t>
  </si>
  <si>
    <t xml:space="preserve">Santé </t>
  </si>
  <si>
    <t>Services rendus aux ménages</t>
  </si>
  <si>
    <t>Alimentaire, baoisson, tabac</t>
  </si>
  <si>
    <t>Codes des branches d'activité</t>
  </si>
  <si>
    <t>Branches d'activité</t>
  </si>
  <si>
    <t>2018:Q4</t>
  </si>
  <si>
    <t>2019:Q1</t>
  </si>
  <si>
    <t>2019:Q2</t>
  </si>
  <si>
    <t>2019:Q3</t>
  </si>
  <si>
    <t>2019:Q4</t>
  </si>
  <si>
    <t>2020:Q1</t>
  </si>
  <si>
    <t>2020:Q2</t>
  </si>
  <si>
    <t>2020:Q3</t>
  </si>
  <si>
    <t>2020:Q4</t>
  </si>
  <si>
    <t>2021:Q1</t>
  </si>
  <si>
    <t>2021:Q2</t>
  </si>
  <si>
    <t>2021:Q3</t>
  </si>
  <si>
    <t>Industrie extractive</t>
  </si>
  <si>
    <t>Industries métalliques</t>
  </si>
  <si>
    <t>Machine, matériels électriques et industries diverses</t>
  </si>
  <si>
    <t>SECTEUR TERTIAIRE + BTP</t>
  </si>
  <si>
    <t>Education</t>
  </si>
  <si>
    <t>Santé</t>
  </si>
  <si>
    <t>SIFIM constants</t>
  </si>
  <si>
    <t>Impôts constants</t>
  </si>
  <si>
    <t>Note : (*) Les données ne sont pas corrigées des variations saisonnières ni des effets des jours ouvrables.</t>
  </si>
  <si>
    <t xml:space="preserve">Importations </t>
  </si>
  <si>
    <t xml:space="preserve">Exportations </t>
  </si>
  <si>
    <t>Tableau 5 : Valeur Ajoutée Brute par branche d'activité aux prix constants (en milliards d'Ariary)</t>
  </si>
  <si>
    <t>Tableau 6 : Valeur Ajoutée Brute par branche d'activité aux prix courants (en milliards d'Ariary)</t>
  </si>
  <si>
    <t>Tableau 7 : Taux de croissance annuel par branche d'activité</t>
  </si>
  <si>
    <t>Tableau 8 : Pondération des Branches d'activités</t>
  </si>
  <si>
    <t>Tableau 11 : Valeur ajoutée brute trimestrielle aux prix constants par branches d'activité en milliards d'Ariary</t>
  </si>
  <si>
    <t>Note : Les taux sont exprimés en pourcentage</t>
  </si>
  <si>
    <t>Tableau 12 : Taux de croissance en glissement annuel de la valeur ajoutée brute trimestrielle par branches d'activité</t>
  </si>
  <si>
    <t>Tableau 13 : Evolution  structurelle du tissu industriel (%)</t>
  </si>
  <si>
    <t>Tableau 14 : Evolution  de l’indice de production industrielle (IPI) par division (Entreprises IDE) (Année de référence: année n -1 = 100 (base mobile))</t>
  </si>
  <si>
    <t>Tableau 34 : Indicateurs du secteur tourisme</t>
  </si>
  <si>
    <t>Codes branches d'activité</t>
  </si>
  <si>
    <r>
      <rPr>
        <b/>
        <sz val="10"/>
        <rFont val="Times New Roman"/>
        <family val="1"/>
      </rPr>
      <t>Source</t>
    </r>
    <r>
      <rPr>
        <sz val="10"/>
        <rFont val="Times New Roman"/>
        <family val="1"/>
      </rPr>
      <t> : Enquête IDE/IPF 2015, BFM/INSTAT</t>
    </r>
  </si>
  <si>
    <r>
      <t>1</t>
    </r>
    <r>
      <rPr>
        <b/>
        <vertAlign val="superscript"/>
        <sz val="10"/>
        <color theme="1"/>
        <rFont val="Times New Roman"/>
        <family val="1"/>
      </rPr>
      <t>er</t>
    </r>
    <r>
      <rPr>
        <b/>
        <sz val="10"/>
        <color theme="1"/>
        <rFont val="Times New Roman"/>
        <family val="1"/>
      </rPr>
      <t xml:space="preserve"> sem.</t>
    </r>
  </si>
  <si>
    <r>
      <t>2</t>
    </r>
    <r>
      <rPr>
        <b/>
        <vertAlign val="superscript"/>
        <sz val="10"/>
        <color theme="1"/>
        <rFont val="Times New Roman"/>
        <family val="1"/>
      </rPr>
      <t>ème</t>
    </r>
    <r>
      <rPr>
        <b/>
        <sz val="10"/>
        <color theme="1"/>
        <rFont val="Times New Roman"/>
        <family val="1"/>
      </rPr>
      <t xml:space="preserve"> sem.</t>
    </r>
  </si>
  <si>
    <r>
      <rPr>
        <b/>
        <sz val="10"/>
        <rFont val="Times New Roman"/>
        <family val="1"/>
      </rPr>
      <t>Source</t>
    </r>
    <r>
      <rPr>
        <sz val="10"/>
        <rFont val="Times New Roman"/>
        <family val="1"/>
      </rPr>
      <t> : Enquête IDE/IPF 2015, BFM/INSTAT ; (*) : Estimation INSTAT</t>
    </r>
  </si>
  <si>
    <r>
      <t>Source :</t>
    </r>
    <r>
      <rPr>
        <sz val="8"/>
        <rFont val="Times New Roman"/>
        <family val="1"/>
      </rPr>
      <t xml:space="preserve"> DSCVM / INSTAT</t>
    </r>
  </si>
  <si>
    <r>
      <t>Source :</t>
    </r>
    <r>
      <rPr>
        <sz val="8"/>
        <rFont val="Times New Roman"/>
        <family val="1"/>
      </rPr>
      <t xml:space="preserve"> DSE / INSTAT</t>
    </r>
  </si>
  <si>
    <r>
      <t>Source :</t>
    </r>
    <r>
      <rPr>
        <sz val="8"/>
        <rFont val="Times New Roman"/>
        <family val="1"/>
      </rPr>
      <t xml:space="preserve"> OMH</t>
    </r>
  </si>
  <si>
    <r>
      <t>Source :</t>
    </r>
    <r>
      <rPr>
        <sz val="8"/>
        <rFont val="Times New Roman"/>
        <family val="1"/>
      </rPr>
      <t xml:space="preserve"> JIRAMA</t>
    </r>
  </si>
  <si>
    <r>
      <t xml:space="preserve">Source : </t>
    </r>
    <r>
      <rPr>
        <sz val="8"/>
        <rFont val="Times New Roman"/>
        <family val="1"/>
      </rPr>
      <t>MTM</t>
    </r>
  </si>
  <si>
    <r>
      <t xml:space="preserve">Source : </t>
    </r>
    <r>
      <rPr>
        <sz val="8"/>
        <rFont val="Times New Roman"/>
        <family val="1"/>
      </rPr>
      <t>Ministère des Transports/S.A. ADEMA</t>
    </r>
  </si>
  <si>
    <r>
      <t xml:space="preserve">TOTAL </t>
    </r>
    <r>
      <rPr>
        <b/>
        <vertAlign val="superscript"/>
        <sz val="10"/>
        <rFont val="Times New Roman"/>
        <family val="1"/>
      </rPr>
      <t>(iii)</t>
    </r>
  </si>
  <si>
    <r>
      <t xml:space="preserve">Véhicules neufs immatriculés (VNI ou VNG) </t>
    </r>
    <r>
      <rPr>
        <b/>
        <vertAlign val="superscript"/>
        <sz val="8"/>
        <rFont val="Times New Roman"/>
        <family val="1"/>
      </rPr>
      <t>(i)</t>
    </r>
  </si>
  <si>
    <r>
      <t xml:space="preserve">Véhicules usagé immatriculé (VUI) </t>
    </r>
    <r>
      <rPr>
        <b/>
        <vertAlign val="superscript"/>
        <sz val="8"/>
        <rFont val="Times New Roman"/>
        <family val="1"/>
      </rPr>
      <t>(ii)</t>
    </r>
  </si>
  <si>
    <r>
      <t>Source :</t>
    </r>
    <r>
      <rPr>
        <sz val="8"/>
        <rFont val="Times New Roman"/>
        <family val="1"/>
      </rPr>
      <t xml:space="preserve"> Dir TANA / INSTAT</t>
    </r>
  </si>
  <si>
    <r>
      <t>Source</t>
    </r>
    <r>
      <rPr>
        <b/>
        <sz val="11"/>
        <rFont val="Times New Roman"/>
        <family val="1"/>
      </rPr>
      <t xml:space="preserve"> : DGT / MEF</t>
    </r>
  </si>
  <si>
    <r>
      <t>Source :</t>
    </r>
    <r>
      <rPr>
        <sz val="8"/>
        <rFont val="Times New Roman"/>
        <family val="1"/>
      </rPr>
      <t xml:space="preserve"> D S E / INSTAT</t>
    </r>
  </si>
  <si>
    <r>
      <t>Source :</t>
    </r>
    <r>
      <rPr>
        <sz val="10"/>
        <rFont val="Times New Roman"/>
        <family val="1"/>
      </rPr>
      <t xml:space="preserve"> DSCVM / INSTAT</t>
    </r>
  </si>
  <si>
    <t>Tableau 16 :  Glissement annuel des Indices de Prix à la Consommation</t>
  </si>
  <si>
    <t>Tableau 15 : Variation mensuelle des Indices de Prix à la Consommation</t>
  </si>
  <si>
    <t>Tableau 17 : Evolution mensuelle de la création d'établissements formels</t>
  </si>
  <si>
    <t>Tableau 18 : Evolution mensuelle de la création d'établissements formels par secteur</t>
  </si>
  <si>
    <t>Tableau 19 : Consommation de produits pétroliers</t>
  </si>
  <si>
    <t>Tableau 20 : Prix moyens mensuels pondérés des produits pétroliers</t>
  </si>
  <si>
    <t>Tableau 21 : Evolution mensuelle des production et consommation d'électricité</t>
  </si>
  <si>
    <t>Tableau 22 : Evolution mensuelle des production et consommation d'eau traitée par la JIRAMA</t>
  </si>
  <si>
    <t>Tableau 23 : Evolution mensuelle du trafic ferroviaire</t>
  </si>
  <si>
    <t>Tableau 24 : Evolution mensuelle des trafics de FRETS sur les 12 Aérodromes gérés par ADEMA</t>
  </si>
  <si>
    <t>Tableau 25 : Evolution mensuelle des trafics de PASSAGERS sur les 12 Aérodromes gérés par ADEMA</t>
  </si>
  <si>
    <t>Tableau 26 : Evolution mensuelle des travailleurs nouvellement affiliés à la CNaPS</t>
  </si>
  <si>
    <t>Tableau 28 : Nouvelles immatriculations de véhicules à Antananarivo</t>
  </si>
  <si>
    <t>Tableau 29 : Evolution des Opérations Globales du Trésor - RECETTES</t>
  </si>
  <si>
    <t>Tableau 30 : Evolution des Opérations Globales du Trésor - DEPENSES</t>
  </si>
  <si>
    <t xml:space="preserve">Tableau 31 : Evolution des indicateurs monétaires </t>
  </si>
  <si>
    <t>Tableau 32 : Evolution mensuelle des exportations (millions d'Ariary)</t>
  </si>
  <si>
    <t>Tableau 33 : Evolution mensuelle des importations (millions d'Ariary)</t>
  </si>
  <si>
    <t>nd = non disponibles</t>
  </si>
  <si>
    <t>Tableau 35 : Evolution mensuelle des prix internationaux des matières premières</t>
  </si>
  <si>
    <r>
      <rPr>
        <b/>
        <sz val="10"/>
        <rFont val="Times New Roman"/>
        <family val="1"/>
      </rPr>
      <t>Source</t>
    </r>
    <r>
      <rPr>
        <sz val="10"/>
        <rFont val="Times New Roman"/>
        <family val="1"/>
      </rPr>
      <t xml:space="preserve"> : DCNM/INSTAT ou  https://www.instat.mg/thematique/comptes-nationaux</t>
    </r>
  </si>
  <si>
    <r>
      <t>Source :</t>
    </r>
    <r>
      <rPr>
        <sz val="8"/>
        <rFont val="Arial"/>
        <family val="2"/>
      </rPr>
      <t xml:space="preserve"> Service Régional de l'Emploi Analamanga</t>
    </r>
  </si>
  <si>
    <t>Tableau 27 : Offreur du travail nouvellement inscrits auprès du Service Régional de l'Emploi Analamanga par niveau d'instruction et par genre</t>
  </si>
  <si>
    <t>Tableau 3 : Taux de croissance annuel</t>
  </si>
  <si>
    <t>2021:Q4</t>
  </si>
  <si>
    <t>Girofle</t>
  </si>
  <si>
    <t>TAUX SUR LE MARCHE MONETAIRE</t>
  </si>
  <si>
    <t>2022:Q1</t>
  </si>
  <si>
    <t>2022:Q2</t>
  </si>
  <si>
    <t>2022:Q3</t>
  </si>
  <si>
    <t>2022:Q4</t>
  </si>
  <si>
    <t>janv-21</t>
  </si>
  <si>
    <t>févr-21</t>
  </si>
  <si>
    <t>mars-21</t>
  </si>
  <si>
    <t>avr-21</t>
  </si>
  <si>
    <t>mai-21</t>
  </si>
  <si>
    <t>juin-21</t>
  </si>
  <si>
    <t>juil-21</t>
  </si>
  <si>
    <t>août-21</t>
  </si>
  <si>
    <t>sept-21</t>
  </si>
  <si>
    <t>oct-21</t>
  </si>
  <si>
    <t>nov-21</t>
  </si>
  <si>
    <t>déc-21</t>
  </si>
  <si>
    <t>janv-22</t>
  </si>
  <si>
    <t>févr-22</t>
  </si>
  <si>
    <t>mars-22</t>
  </si>
  <si>
    <t>avr-22</t>
  </si>
  <si>
    <t>mai-22</t>
  </si>
  <si>
    <t>juin-22</t>
  </si>
  <si>
    <t>juil-22</t>
  </si>
  <si>
    <t>août-22</t>
  </si>
  <si>
    <t>sept-22</t>
  </si>
  <si>
    <t>déc-22</t>
  </si>
  <si>
    <t>avr-23</t>
  </si>
  <si>
    <t>mai-23</t>
  </si>
  <si>
    <t>juin-23</t>
  </si>
  <si>
    <t>juil-23</t>
  </si>
  <si>
    <t>août-23</t>
  </si>
  <si>
    <t>sept-23</t>
  </si>
  <si>
    <t>Cumul jan-sept 22</t>
  </si>
  <si>
    <t>Cumul jan-sept 21</t>
  </si>
  <si>
    <t>9 mois</t>
  </si>
  <si>
    <t>Cumul jan-oct 23</t>
  </si>
  <si>
    <t>Cumul jan-oct 22</t>
  </si>
  <si>
    <t>10 mois</t>
  </si>
  <si>
    <t>p = provisoires</t>
  </si>
  <si>
    <t>Cumul jan-mars 24</t>
  </si>
  <si>
    <t>Cumul jan-mars 23</t>
  </si>
  <si>
    <t>3 premiers mois</t>
  </si>
  <si>
    <t>nov-23</t>
  </si>
  <si>
    <t>oct-23</t>
  </si>
  <si>
    <t>Moyenne jan-juil 24</t>
  </si>
  <si>
    <t>Moyenne jan-juil 23</t>
  </si>
  <si>
    <t>7 mois</t>
  </si>
  <si>
    <t>Cumul jan-mai 24</t>
  </si>
  <si>
    <t>Cumul jan-mai 23</t>
  </si>
  <si>
    <t>5 premiers mois</t>
  </si>
  <si>
    <t>LF 2024</t>
  </si>
  <si>
    <t>Réal. 2024</t>
  </si>
  <si>
    <t>avr-24</t>
  </si>
  <si>
    <t>déc-23</t>
  </si>
  <si>
    <t>janv-24</t>
  </si>
  <si>
    <t>févr-24</t>
  </si>
  <si>
    <t>mars-24</t>
  </si>
  <si>
    <t>prov.</t>
  </si>
  <si>
    <t>LFR 2024</t>
  </si>
  <si>
    <t>Cumul jan-juin 24</t>
  </si>
  <si>
    <t>Cumul jan-juin 23</t>
  </si>
  <si>
    <t>6 premiers mois</t>
  </si>
  <si>
    <t>Moyenne jan-juin 24</t>
  </si>
  <si>
    <t>Moyenne jan-juin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</si>
</sst>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* #,##0.00\ _F_-;\-* #,##0.00\ _F_-;_-* &quot;-&quot;??\ _F_-;_-@_-"/>
    <numFmt numFmtId="167" formatCode="0.0%"/>
    <numFmt numFmtId="168" formatCode="0.0"/>
    <numFmt numFmtId="169" formatCode="yyyy"/>
    <numFmt numFmtId="170" formatCode="#,##0.0"/>
    <numFmt numFmtId="171" formatCode="mmm\ yy"/>
    <numFmt numFmtId="172" formatCode=";;;"/>
    <numFmt numFmtId="173" formatCode="_-* #,##0.0\ _F_-;\-* #,##0.0\ _F_-;_-* &quot;-&quot;??\ _F_-;_-@_-"/>
    <numFmt numFmtId="174" formatCode="_-* #,##0.00\ [$€]_-;\-* #,##0.00\ [$€]_-;_-* &quot;-&quot;??\ [$€]_-;_-@_-"/>
    <numFmt numFmtId="175" formatCode="_-* #,##0\ _€_-;\-* #,##0\ _€_-;_-* &quot;-&quot;??\ _€_-;_-@_-"/>
    <numFmt numFmtId="176" formatCode="0.0_)"/>
    <numFmt numFmtId="177" formatCode="0;\-0;;@"/>
    <numFmt numFmtId="178" formatCode="_-* #,##0\ _A_r_-;\-* #,##0\ _A_r_-;_-* &quot;-&quot;\ _A_r_-;_-@_-"/>
    <numFmt numFmtId="179" formatCode="_-* #,##0.00\ _A_r_-;\-* #,##0.00\ _A_r_-;_-* &quot;-&quot;??\ _A_r_-;_-@_-"/>
    <numFmt numFmtId="180" formatCode="#,##0.00_ ;\-#,##0.00\ "/>
    <numFmt numFmtId="181" formatCode="_-* #,##0_-;\-* #,##0_-;_-* &quot;-&quot;??_-;_-@_-"/>
    <numFmt numFmtId="182" formatCode="_-* #,##0\ _F_-;\-* #,##0\ _F_-;_-* &quot;- &quot;_F_-;_-@_-"/>
    <numFmt numFmtId="183" formatCode="_(* #,##0.00\ _);_(*(\ #,##0.00\);_(* \-??_);_(@_)"/>
    <numFmt numFmtId="184" formatCode="_-* #,##0.00\ [$€]_-;\-* #,##0.00\ [$€]_-;_-* \-??\ [$€]_-;_-@_-"/>
    <numFmt numFmtId="185" formatCode="_-* #,##0\ _F_-;\-* #,##0\ _F_-;_-* \-??\ _F_-;_-@_-"/>
    <numFmt numFmtId="186" formatCode="_-* #,##0.000\ _€_-;\-* #,##0.000\ _€_-;_-* &quot;-&quot;??\ _€_-;_-@_-"/>
    <numFmt numFmtId="187" formatCode="General_)"/>
  </numFmts>
  <fonts count="14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"/>
      <family val="2"/>
    </font>
    <font>
      <b/>
      <sz val="8"/>
      <name val="Arial Narrow"/>
      <family val="2"/>
    </font>
    <font>
      <i/>
      <sz val="9"/>
      <name val="Arial Narrow"/>
      <family val="2"/>
    </font>
    <font>
      <i/>
      <sz val="8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b/>
      <i/>
      <sz val="14"/>
      <name val="Arial"/>
      <family val="2"/>
    </font>
    <font>
      <b/>
      <u/>
      <sz val="14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Arial"/>
      <family val="2"/>
    </font>
    <font>
      <sz val="12"/>
      <name val="Times New Roman"/>
      <family val="1"/>
    </font>
    <font>
      <b/>
      <sz val="36"/>
      <name val="Arial"/>
      <family val="2"/>
    </font>
    <font>
      <b/>
      <u/>
      <sz val="36"/>
      <name val="Arial"/>
      <family val="2"/>
    </font>
    <font>
      <b/>
      <sz val="7"/>
      <name val="Arial Narrow"/>
      <family val="2"/>
    </font>
    <font>
      <i/>
      <sz val="8"/>
      <name val="Times New Roman"/>
      <family val="1"/>
    </font>
    <font>
      <sz val="36"/>
      <name val="Arial"/>
      <family val="2"/>
    </font>
    <font>
      <b/>
      <i/>
      <sz val="12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 Narrow"/>
      <family val="2"/>
    </font>
    <font>
      <b/>
      <sz val="16"/>
      <color theme="0"/>
      <name val="Arial Narrow"/>
      <family val="2"/>
    </font>
    <font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Times New Roman"/>
      <family val="1"/>
    </font>
    <font>
      <sz val="11"/>
      <name val="Calibri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36"/>
      <name val="Arial Narrow"/>
      <family val="2"/>
    </font>
    <font>
      <sz val="36"/>
      <name val="Arial Narrow"/>
      <family val="2"/>
    </font>
    <font>
      <b/>
      <i/>
      <sz val="36"/>
      <name val="Arial Narrow"/>
      <family val="2"/>
    </font>
    <font>
      <b/>
      <sz val="24"/>
      <name val="Arial"/>
      <family val="2"/>
    </font>
    <font>
      <b/>
      <sz val="32"/>
      <name val="Arial"/>
      <family val="2"/>
    </font>
    <font>
      <sz val="10"/>
      <name val="Arial"/>
      <family val="2"/>
    </font>
    <font>
      <sz val="10"/>
      <color indexed="8"/>
      <name val="MS Sans Serif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indexed="8"/>
      <name val="MS Sans Serif"/>
      <family val="2"/>
    </font>
    <font>
      <sz val="11"/>
      <color rgb="FF000000"/>
      <name val="Calibri"/>
      <family val="2"/>
      <charset val="204"/>
    </font>
    <font>
      <sz val="10"/>
      <name val="Courier"/>
      <family val="3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4"/>
      <color theme="0"/>
      <name val="Times New Roman"/>
      <family val="1"/>
    </font>
    <font>
      <b/>
      <sz val="11"/>
      <color theme="1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10"/>
      <color theme="0"/>
      <name val="Times New Roman"/>
      <family val="1"/>
    </font>
    <font>
      <b/>
      <sz val="11"/>
      <name val="Times New Roman"/>
      <family val="1"/>
    </font>
    <font>
      <b/>
      <sz val="10"/>
      <color theme="3"/>
      <name val="Times New Roman"/>
      <family val="1"/>
    </font>
    <font>
      <i/>
      <sz val="10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sz val="9"/>
      <name val="Times New Roman"/>
      <family val="1"/>
    </font>
    <font>
      <b/>
      <sz val="8"/>
      <color theme="0"/>
      <name val="Times New Roman"/>
      <family val="1"/>
    </font>
    <font>
      <i/>
      <sz val="9"/>
      <name val="Times New Roman"/>
      <family val="1"/>
    </font>
    <font>
      <b/>
      <sz val="11"/>
      <color theme="0"/>
      <name val="Times New Roman"/>
      <family val="1"/>
    </font>
    <font>
      <vertAlign val="superscript"/>
      <sz val="10"/>
      <name val="Times New Roman"/>
      <family val="1"/>
    </font>
    <font>
      <b/>
      <sz val="12"/>
      <color theme="0"/>
      <name val="Times New Roman"/>
      <family val="1"/>
    </font>
    <font>
      <sz val="8"/>
      <color theme="0"/>
      <name val="Times New Roman"/>
      <family val="1"/>
    </font>
    <font>
      <b/>
      <vertAlign val="superscript"/>
      <sz val="10"/>
      <name val="Times New Roman"/>
      <family val="1"/>
    </font>
    <font>
      <b/>
      <vertAlign val="superscript"/>
      <sz val="8"/>
      <name val="Times New Roman"/>
      <family val="1"/>
    </font>
    <font>
      <b/>
      <sz val="26"/>
      <color indexed="9"/>
      <name val="Times New Roman"/>
      <family val="1"/>
    </font>
    <font>
      <sz val="11"/>
      <color indexed="9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20"/>
      <name val="Times New Roman"/>
      <family val="1"/>
    </font>
    <font>
      <b/>
      <i/>
      <sz val="16"/>
      <name val="Times New Roman"/>
      <family val="1"/>
    </font>
    <font>
      <i/>
      <sz val="16"/>
      <name val="Times New Roman"/>
      <family val="1"/>
    </font>
    <font>
      <b/>
      <u/>
      <sz val="11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  <font>
      <b/>
      <sz val="13"/>
      <color theme="0"/>
      <name val="Times New Roman"/>
      <family val="1"/>
    </font>
    <font>
      <b/>
      <sz val="30"/>
      <color theme="0"/>
      <name val="Times New Roman"/>
      <family val="1"/>
    </font>
    <font>
      <b/>
      <sz val="72"/>
      <color theme="0"/>
      <name val="Times New Roman"/>
      <family val="1"/>
    </font>
    <font>
      <sz val="9"/>
      <name val="Arial Narrow"/>
      <family val="2"/>
    </font>
    <font>
      <b/>
      <sz val="48"/>
      <name val="Arial"/>
      <family val="2"/>
    </font>
    <font>
      <sz val="10"/>
      <name val="Geneva"/>
    </font>
    <font>
      <sz val="10"/>
      <color rgb="FF000000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3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theme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21">
    <xf numFmtId="0" fontId="0" fillId="0" borderId="0"/>
    <xf numFmtId="14" fontId="28" fillId="0" borderId="0"/>
    <xf numFmtId="174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8" fillId="0" borderId="0"/>
    <xf numFmtId="0" fontId="2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28" fillId="0" borderId="0" applyFont="0" applyFill="0" applyBorder="0" applyAlignment="0" applyProtection="0"/>
    <xf numFmtId="9" fontId="59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6" fillId="0" borderId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8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8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8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6" fillId="0" borderId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14" fontId="80" fillId="0" borderId="0"/>
    <xf numFmtId="44" fontId="80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0" fontId="16" fillId="0" borderId="0"/>
    <xf numFmtId="0" fontId="14" fillId="0" borderId="0"/>
    <xf numFmtId="0" fontId="81" fillId="0" borderId="0"/>
    <xf numFmtId="44" fontId="28" fillId="0" borderId="0" applyFont="0" applyFill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9" borderId="0" applyNumberFormat="0" applyBorder="0" applyAlignment="0" applyProtection="0"/>
    <xf numFmtId="0" fontId="58" fillId="12" borderId="0" applyNumberFormat="0" applyBorder="0" applyAlignment="0" applyProtection="0"/>
    <xf numFmtId="0" fontId="58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3" fillId="19" borderId="0" applyNumberFormat="0" applyBorder="0" applyAlignment="0" applyProtection="0"/>
    <xf numFmtId="0" fontId="83" fillId="20" borderId="0" applyNumberFormat="0" applyBorder="0" applyAlignment="0" applyProtection="0"/>
    <xf numFmtId="0" fontId="83" fillId="21" borderId="0" applyNumberFormat="0" applyBorder="0" applyAlignment="0" applyProtection="0"/>
    <xf numFmtId="0" fontId="83" fillId="22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3" fillId="23" borderId="0" applyNumberFormat="0" applyBorder="0" applyAlignment="0" applyProtection="0"/>
    <xf numFmtId="0" fontId="84" fillId="0" borderId="0" applyNumberFormat="0" applyFill="0" applyBorder="0" applyAlignment="0" applyProtection="0"/>
    <xf numFmtId="0" fontId="85" fillId="24" borderId="63" applyNumberFormat="0" applyAlignment="0" applyProtection="0"/>
    <xf numFmtId="0" fontId="86" fillId="0" borderId="64" applyNumberFormat="0" applyFill="0" applyAlignment="0" applyProtection="0"/>
    <xf numFmtId="0" fontId="87" fillId="11" borderId="63" applyNumberFormat="0" applyAlignment="0" applyProtection="0"/>
    <xf numFmtId="0" fontId="88" fillId="7" borderId="0" applyNumberFormat="0" applyBorder="0" applyAlignment="0" applyProtection="0"/>
    <xf numFmtId="165" fontId="82" fillId="0" borderId="0" applyFont="0" applyFill="0" applyBorder="0" applyAlignment="0" applyProtection="0"/>
    <xf numFmtId="0" fontId="89" fillId="25" borderId="0" applyNumberFormat="0" applyBorder="0" applyAlignment="0" applyProtection="0"/>
    <xf numFmtId="0" fontId="90" fillId="8" borderId="0" applyNumberFormat="0" applyBorder="0" applyAlignment="0" applyProtection="0"/>
    <xf numFmtId="0" fontId="91" fillId="24" borderId="65" applyNumberFormat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66" applyNumberFormat="0" applyFill="0" applyAlignment="0" applyProtection="0"/>
    <xf numFmtId="0" fontId="95" fillId="0" borderId="67" applyNumberFormat="0" applyFill="0" applyAlignment="0" applyProtection="0"/>
    <xf numFmtId="0" fontId="96" fillId="0" borderId="68" applyNumberFormat="0" applyFill="0" applyAlignment="0" applyProtection="0"/>
    <xf numFmtId="0" fontId="96" fillId="0" borderId="0" applyNumberFormat="0" applyFill="0" applyBorder="0" applyAlignment="0" applyProtection="0"/>
    <xf numFmtId="0" fontId="97" fillId="0" borderId="69" applyNumberFormat="0" applyFill="0" applyAlignment="0" applyProtection="0"/>
    <xf numFmtId="0" fontId="98" fillId="26" borderId="70" applyNumberFormat="0" applyAlignment="0" applyProtection="0"/>
    <xf numFmtId="0" fontId="85" fillId="24" borderId="71" applyNumberFormat="0" applyAlignment="0" applyProtection="0"/>
    <xf numFmtId="0" fontId="87" fillId="11" borderId="71" applyNumberFormat="0" applyAlignment="0" applyProtection="0"/>
    <xf numFmtId="0" fontId="91" fillId="24" borderId="72" applyNumberFormat="0" applyAlignment="0" applyProtection="0"/>
    <xf numFmtId="0" fontId="97" fillId="0" borderId="73" applyNumberFormat="0" applyFill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14" fontId="28" fillId="0" borderId="0"/>
    <xf numFmtId="44" fontId="28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4" fontId="28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8" fillId="27" borderId="61" applyNumberFormat="0" applyFont="0" applyAlignment="0" applyProtection="0"/>
    <xf numFmtId="44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44" fontId="28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9" fillId="0" borderId="0"/>
    <xf numFmtId="44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1" fontId="72" fillId="0" borderId="0" applyFont="0" applyFill="0" applyBorder="0" applyAlignment="0" applyProtection="0"/>
    <xf numFmtId="0" fontId="72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44" fontId="28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28" fillId="0" borderId="0" applyFont="0" applyFill="0" applyBorder="0" applyAlignment="0" applyProtection="0"/>
    <xf numFmtId="0" fontId="28" fillId="0" borderId="0"/>
    <xf numFmtId="0" fontId="7" fillId="0" borderId="0"/>
    <xf numFmtId="166" fontId="2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44" fontId="28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9" fontId="7" fillId="0" borderId="0" applyFont="0" applyFill="0" applyBorder="0" applyAlignment="0" applyProtection="0"/>
    <xf numFmtId="0" fontId="7" fillId="0" borderId="0"/>
    <xf numFmtId="0" fontId="58" fillId="0" borderId="0"/>
    <xf numFmtId="0" fontId="7" fillId="0" borderId="0"/>
    <xf numFmtId="0" fontId="58" fillId="0" borderId="0"/>
    <xf numFmtId="0" fontId="100" fillId="0" borderId="0"/>
    <xf numFmtId="0" fontId="28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44" fontId="28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28" fillId="0" borderId="0" applyFont="0" applyFill="0" applyBorder="0" applyAlignment="0" applyProtection="0"/>
    <xf numFmtId="0" fontId="91" fillId="24" borderId="89" applyNumberFormat="0" applyAlignment="0" applyProtection="0"/>
    <xf numFmtId="0" fontId="85" fillId="24" borderId="71" applyNumberFormat="0" applyAlignment="0" applyProtection="0"/>
    <xf numFmtId="0" fontId="87" fillId="11" borderId="71" applyNumberFormat="0" applyAlignment="0" applyProtection="0"/>
    <xf numFmtId="165" fontId="28" fillId="0" borderId="0" applyFont="0" applyFill="0" applyBorder="0" applyAlignment="0" applyProtection="0"/>
    <xf numFmtId="0" fontId="91" fillId="24" borderId="72" applyNumberFormat="0" applyAlignment="0" applyProtection="0"/>
    <xf numFmtId="0" fontId="97" fillId="0" borderId="73" applyNumberFormat="0" applyFill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44" fontId="28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28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28" fillId="0" borderId="0" applyFont="0" applyFill="0" applyBorder="0" applyAlignment="0" applyProtection="0"/>
    <xf numFmtId="0" fontId="85" fillId="24" borderId="71" applyNumberFormat="0" applyAlignment="0" applyProtection="0"/>
    <xf numFmtId="0" fontId="28" fillId="27" borderId="61" applyNumberFormat="0" applyFont="0" applyAlignment="0" applyProtection="0"/>
    <xf numFmtId="0" fontId="91" fillId="24" borderId="72" applyNumberFormat="0" applyAlignment="0" applyProtection="0"/>
    <xf numFmtId="0" fontId="85" fillId="24" borderId="71" applyNumberFormat="0" applyAlignment="0" applyProtection="0"/>
    <xf numFmtId="0" fontId="97" fillId="0" borderId="73" applyNumberFormat="0" applyFill="0" applyAlignment="0" applyProtection="0"/>
    <xf numFmtId="0" fontId="97" fillId="0" borderId="73" applyNumberFormat="0" applyFill="0" applyAlignment="0" applyProtection="0"/>
    <xf numFmtId="0" fontId="85" fillId="24" borderId="71" applyNumberFormat="0" applyAlignment="0" applyProtection="0"/>
    <xf numFmtId="0" fontId="85" fillId="24" borderId="71" applyNumberFormat="0" applyAlignment="0" applyProtection="0"/>
    <xf numFmtId="0" fontId="91" fillId="24" borderId="72" applyNumberFormat="0" applyAlignment="0" applyProtection="0"/>
    <xf numFmtId="0" fontId="97" fillId="0" borderId="73" applyNumberFormat="0" applyFill="0" applyAlignment="0" applyProtection="0"/>
    <xf numFmtId="0" fontId="87" fillId="11" borderId="71" applyNumberFormat="0" applyAlignment="0" applyProtection="0"/>
    <xf numFmtId="0" fontId="91" fillId="24" borderId="72" applyNumberFormat="0" applyAlignment="0" applyProtection="0"/>
    <xf numFmtId="0" fontId="91" fillId="24" borderId="72" applyNumberFormat="0" applyAlignment="0" applyProtection="0"/>
    <xf numFmtId="0" fontId="85" fillId="24" borderId="71" applyNumberFormat="0" applyAlignment="0" applyProtection="0"/>
    <xf numFmtId="0" fontId="97" fillId="0" borderId="73" applyNumberFormat="0" applyFill="0" applyAlignment="0" applyProtection="0"/>
    <xf numFmtId="0" fontId="97" fillId="0" borderId="73" applyNumberFormat="0" applyFill="0" applyAlignment="0" applyProtection="0"/>
    <xf numFmtId="0" fontId="85" fillId="24" borderId="71" applyNumberFormat="0" applyAlignment="0" applyProtection="0"/>
    <xf numFmtId="0" fontId="85" fillId="24" borderId="71" applyNumberFormat="0" applyAlignment="0" applyProtection="0"/>
    <xf numFmtId="0" fontId="97" fillId="0" borderId="73" applyNumberFormat="0" applyFill="0" applyAlignment="0" applyProtection="0"/>
    <xf numFmtId="0" fontId="97" fillId="0" borderId="73" applyNumberFormat="0" applyFill="0" applyAlignment="0" applyProtection="0"/>
    <xf numFmtId="0" fontId="97" fillId="0" borderId="73" applyNumberFormat="0" applyFill="0" applyAlignment="0" applyProtection="0"/>
    <xf numFmtId="0" fontId="87" fillId="11" borderId="71" applyNumberFormat="0" applyAlignment="0" applyProtection="0"/>
    <xf numFmtId="0" fontId="97" fillId="0" borderId="73" applyNumberFormat="0" applyFill="0" applyAlignment="0" applyProtection="0"/>
    <xf numFmtId="0" fontId="91" fillId="24" borderId="72" applyNumberFormat="0" applyAlignment="0" applyProtection="0"/>
    <xf numFmtId="0" fontId="97" fillId="0" borderId="73" applyNumberFormat="0" applyFill="0" applyAlignment="0" applyProtection="0"/>
    <xf numFmtId="0" fontId="97" fillId="0" borderId="73" applyNumberFormat="0" applyFill="0" applyAlignment="0" applyProtection="0"/>
    <xf numFmtId="0" fontId="85" fillId="24" borderId="71" applyNumberFormat="0" applyAlignment="0" applyProtection="0"/>
    <xf numFmtId="0" fontId="97" fillId="0" borderId="73" applyNumberFormat="0" applyFill="0" applyAlignment="0" applyProtection="0"/>
    <xf numFmtId="0" fontId="97" fillId="0" borderId="73" applyNumberFormat="0" applyFill="0" applyAlignment="0" applyProtection="0"/>
    <xf numFmtId="0" fontId="97" fillId="0" borderId="73" applyNumberFormat="0" applyFill="0" applyAlignment="0" applyProtection="0"/>
    <xf numFmtId="0" fontId="97" fillId="0" borderId="73" applyNumberFormat="0" applyFill="0" applyAlignment="0" applyProtection="0"/>
    <xf numFmtId="0" fontId="97" fillId="0" borderId="73" applyNumberFormat="0" applyFill="0" applyAlignment="0" applyProtection="0"/>
    <xf numFmtId="0" fontId="87" fillId="11" borderId="71" applyNumberFormat="0" applyAlignment="0" applyProtection="0"/>
    <xf numFmtId="0" fontId="91" fillId="24" borderId="72" applyNumberFormat="0" applyAlignment="0" applyProtection="0"/>
    <xf numFmtId="0" fontId="85" fillId="24" borderId="71" applyNumberFormat="0" applyAlignment="0" applyProtection="0"/>
    <xf numFmtId="0" fontId="97" fillId="0" borderId="73" applyNumberFormat="0" applyFill="0" applyAlignment="0" applyProtection="0"/>
    <xf numFmtId="0" fontId="97" fillId="0" borderId="73" applyNumberFormat="0" applyFill="0" applyAlignment="0" applyProtection="0"/>
    <xf numFmtId="0" fontId="91" fillId="24" borderId="72" applyNumberFormat="0" applyAlignment="0" applyProtection="0"/>
    <xf numFmtId="0" fontId="91" fillId="24" borderId="72" applyNumberFormat="0" applyAlignment="0" applyProtection="0"/>
    <xf numFmtId="0" fontId="85" fillId="24" borderId="71" applyNumberFormat="0" applyAlignment="0" applyProtection="0"/>
    <xf numFmtId="0" fontId="28" fillId="27" borderId="61" applyNumberFormat="0" applyFont="0" applyAlignment="0" applyProtection="0"/>
    <xf numFmtId="0" fontId="85" fillId="24" borderId="71" applyNumberFormat="0" applyAlignment="0" applyProtection="0"/>
    <xf numFmtId="0" fontId="91" fillId="24" borderId="72" applyNumberFormat="0" applyAlignment="0" applyProtection="0"/>
    <xf numFmtId="0" fontId="91" fillId="24" borderId="72" applyNumberFormat="0" applyAlignment="0" applyProtection="0"/>
    <xf numFmtId="0" fontId="85" fillId="24" borderId="71" applyNumberFormat="0" applyAlignment="0" applyProtection="0"/>
    <xf numFmtId="0" fontId="85" fillId="24" borderId="71" applyNumberFormat="0" applyAlignment="0" applyProtection="0"/>
    <xf numFmtId="0" fontId="91" fillId="24" borderId="72" applyNumberFormat="0" applyAlignment="0" applyProtection="0"/>
    <xf numFmtId="0" fontId="91" fillId="24" borderId="72" applyNumberFormat="0" applyAlignment="0" applyProtection="0"/>
    <xf numFmtId="0" fontId="87" fillId="11" borderId="71" applyNumberFormat="0" applyAlignment="0" applyProtection="0"/>
    <xf numFmtId="0" fontId="91" fillId="24" borderId="72" applyNumberFormat="0" applyAlignment="0" applyProtection="0"/>
    <xf numFmtId="0" fontId="87" fillId="11" borderId="71" applyNumberFormat="0" applyAlignment="0" applyProtection="0"/>
    <xf numFmtId="0" fontId="97" fillId="0" borderId="73" applyNumberFormat="0" applyFill="0" applyAlignment="0" applyProtection="0"/>
    <xf numFmtId="0" fontId="85" fillId="24" borderId="71" applyNumberFormat="0" applyAlignment="0" applyProtection="0"/>
    <xf numFmtId="0" fontId="97" fillId="0" borderId="73" applyNumberFormat="0" applyFill="0" applyAlignment="0" applyProtection="0"/>
    <xf numFmtId="0" fontId="28" fillId="27" borderId="61" applyNumberFormat="0" applyFont="0" applyAlignment="0" applyProtection="0"/>
    <xf numFmtId="0" fontId="85" fillId="24" borderId="71" applyNumberFormat="0" applyAlignment="0" applyProtection="0"/>
    <xf numFmtId="0" fontId="87" fillId="11" borderId="71" applyNumberFormat="0" applyAlignment="0" applyProtection="0"/>
    <xf numFmtId="0" fontId="91" fillId="24" borderId="72" applyNumberFormat="0" applyAlignment="0" applyProtection="0"/>
    <xf numFmtId="0" fontId="87" fillId="11" borderId="71" applyNumberFormat="0" applyAlignment="0" applyProtection="0"/>
    <xf numFmtId="0" fontId="85" fillId="24" borderId="71" applyNumberFormat="0" applyAlignment="0" applyProtection="0"/>
    <xf numFmtId="0" fontId="91" fillId="24" borderId="72" applyNumberFormat="0" applyAlignment="0" applyProtection="0"/>
    <xf numFmtId="0" fontId="91" fillId="24" borderId="72" applyNumberFormat="0" applyAlignment="0" applyProtection="0"/>
    <xf numFmtId="0" fontId="91" fillId="24" borderId="72" applyNumberFormat="0" applyAlignment="0" applyProtection="0"/>
    <xf numFmtId="0" fontId="91" fillId="24" borderId="72" applyNumberFormat="0" applyAlignment="0" applyProtection="0"/>
    <xf numFmtId="0" fontId="85" fillId="24" borderId="71" applyNumberFormat="0" applyAlignment="0" applyProtection="0"/>
    <xf numFmtId="0" fontId="85" fillId="24" borderId="71" applyNumberFormat="0" applyAlignment="0" applyProtection="0"/>
    <xf numFmtId="0" fontId="91" fillId="24" borderId="72" applyNumberFormat="0" applyAlignment="0" applyProtection="0"/>
    <xf numFmtId="0" fontId="87" fillId="11" borderId="71" applyNumberFormat="0" applyAlignment="0" applyProtection="0"/>
    <xf numFmtId="0" fontId="85" fillId="24" borderId="71" applyNumberFormat="0" applyAlignment="0" applyProtection="0"/>
    <xf numFmtId="0" fontId="87" fillId="11" borderId="71" applyNumberFormat="0" applyAlignment="0" applyProtection="0"/>
    <xf numFmtId="0" fontId="91" fillId="24" borderId="72" applyNumberFormat="0" applyAlignment="0" applyProtection="0"/>
    <xf numFmtId="0" fontId="91" fillId="24" borderId="72" applyNumberFormat="0" applyAlignment="0" applyProtection="0"/>
    <xf numFmtId="0" fontId="91" fillId="24" borderId="72" applyNumberFormat="0" applyAlignment="0" applyProtection="0"/>
    <xf numFmtId="0" fontId="97" fillId="0" borderId="73" applyNumberFormat="0" applyFill="0" applyAlignment="0" applyProtection="0"/>
    <xf numFmtId="0" fontId="85" fillId="24" borderId="71" applyNumberFormat="0" applyAlignment="0" applyProtection="0"/>
    <xf numFmtId="0" fontId="97" fillId="0" borderId="73" applyNumberFormat="0" applyFill="0" applyAlignment="0" applyProtection="0"/>
    <xf numFmtId="0" fontId="85" fillId="24" borderId="71" applyNumberFormat="0" applyAlignment="0" applyProtection="0"/>
    <xf numFmtId="0" fontId="85" fillId="24" borderId="71" applyNumberFormat="0" applyAlignment="0" applyProtection="0"/>
    <xf numFmtId="0" fontId="87" fillId="11" borderId="71" applyNumberFormat="0" applyAlignment="0" applyProtection="0"/>
    <xf numFmtId="0" fontId="91" fillId="24" borderId="72" applyNumberFormat="0" applyAlignment="0" applyProtection="0"/>
    <xf numFmtId="0" fontId="97" fillId="0" borderId="73" applyNumberFormat="0" applyFill="0" applyAlignment="0" applyProtection="0"/>
    <xf numFmtId="0" fontId="87" fillId="11" borderId="71" applyNumberFormat="0" applyAlignment="0" applyProtection="0"/>
    <xf numFmtId="0" fontId="91" fillId="24" borderId="72" applyNumberFormat="0" applyAlignment="0" applyProtection="0"/>
    <xf numFmtId="0" fontId="91" fillId="24" borderId="72" applyNumberFormat="0" applyAlignment="0" applyProtection="0"/>
    <xf numFmtId="0" fontId="87" fillId="11" borderId="71" applyNumberFormat="0" applyAlignment="0" applyProtection="0"/>
    <xf numFmtId="0" fontId="97" fillId="0" borderId="73" applyNumberFormat="0" applyFill="0" applyAlignment="0" applyProtection="0"/>
    <xf numFmtId="0" fontId="91" fillId="24" borderId="72" applyNumberFormat="0" applyAlignment="0" applyProtection="0"/>
    <xf numFmtId="0" fontId="85" fillId="24" borderId="71" applyNumberFormat="0" applyAlignment="0" applyProtection="0"/>
    <xf numFmtId="0" fontId="87" fillId="11" borderId="71" applyNumberFormat="0" applyAlignment="0" applyProtection="0"/>
    <xf numFmtId="0" fontId="97" fillId="0" borderId="73" applyNumberFormat="0" applyFill="0" applyAlignment="0" applyProtection="0"/>
    <xf numFmtId="0" fontId="91" fillId="24" borderId="72" applyNumberFormat="0" applyAlignment="0" applyProtection="0"/>
    <xf numFmtId="0" fontId="87" fillId="11" borderId="71" applyNumberFormat="0" applyAlignment="0" applyProtection="0"/>
    <xf numFmtId="0" fontId="97" fillId="0" borderId="73" applyNumberFormat="0" applyFill="0" applyAlignment="0" applyProtection="0"/>
    <xf numFmtId="0" fontId="91" fillId="24" borderId="72" applyNumberFormat="0" applyAlignment="0" applyProtection="0"/>
    <xf numFmtId="0" fontId="85" fillId="24" borderId="71" applyNumberFormat="0" applyAlignment="0" applyProtection="0"/>
    <xf numFmtId="0" fontId="85" fillId="24" borderId="71" applyNumberFormat="0" applyAlignment="0" applyProtection="0"/>
    <xf numFmtId="0" fontId="97" fillId="0" borderId="73" applyNumberFormat="0" applyFill="0" applyAlignment="0" applyProtection="0"/>
    <xf numFmtId="0" fontId="87" fillId="11" borderId="71" applyNumberFormat="0" applyAlignment="0" applyProtection="0"/>
    <xf numFmtId="0" fontId="85" fillId="24" borderId="71" applyNumberFormat="0" applyAlignment="0" applyProtection="0"/>
    <xf numFmtId="0" fontId="91" fillId="24" borderId="72" applyNumberFormat="0" applyAlignment="0" applyProtection="0"/>
    <xf numFmtId="0" fontId="87" fillId="11" borderId="71" applyNumberFormat="0" applyAlignment="0" applyProtection="0"/>
    <xf numFmtId="0" fontId="97" fillId="0" borderId="73" applyNumberFormat="0" applyFill="0" applyAlignment="0" applyProtection="0"/>
    <xf numFmtId="0" fontId="91" fillId="24" borderId="72" applyNumberFormat="0" applyAlignment="0" applyProtection="0"/>
    <xf numFmtId="0" fontId="85" fillId="24" borderId="71" applyNumberFormat="0" applyAlignment="0" applyProtection="0"/>
    <xf numFmtId="0" fontId="91" fillId="24" borderId="72" applyNumberFormat="0" applyAlignment="0" applyProtection="0"/>
    <xf numFmtId="0" fontId="97" fillId="0" borderId="73" applyNumberFormat="0" applyFill="0" applyAlignment="0" applyProtection="0"/>
    <xf numFmtId="0" fontId="85" fillId="24" borderId="71" applyNumberFormat="0" applyAlignment="0" applyProtection="0"/>
    <xf numFmtId="0" fontId="91" fillId="24" borderId="72" applyNumberFormat="0" applyAlignment="0" applyProtection="0"/>
    <xf numFmtId="0" fontId="85" fillId="24" borderId="71" applyNumberFormat="0" applyAlignment="0" applyProtection="0"/>
    <xf numFmtId="0" fontId="85" fillId="24" borderId="71" applyNumberFormat="0" applyAlignment="0" applyProtection="0"/>
    <xf numFmtId="0" fontId="91" fillId="24" borderId="72" applyNumberFormat="0" applyAlignment="0" applyProtection="0"/>
    <xf numFmtId="0" fontId="85" fillId="24" borderId="71" applyNumberFormat="0" applyAlignment="0" applyProtection="0"/>
    <xf numFmtId="0" fontId="87" fillId="11" borderId="71" applyNumberFormat="0" applyAlignment="0" applyProtection="0"/>
    <xf numFmtId="0" fontId="85" fillId="24" borderId="71" applyNumberFormat="0" applyAlignment="0" applyProtection="0"/>
    <xf numFmtId="0" fontId="91" fillId="24" borderId="72" applyNumberFormat="0" applyAlignment="0" applyProtection="0"/>
    <xf numFmtId="0" fontId="85" fillId="24" borderId="71" applyNumberFormat="0" applyAlignment="0" applyProtection="0"/>
    <xf numFmtId="0" fontId="97" fillId="0" borderId="73" applyNumberFormat="0" applyFill="0" applyAlignment="0" applyProtection="0"/>
    <xf numFmtId="0" fontId="91" fillId="24" borderId="72" applyNumberFormat="0" applyAlignment="0" applyProtection="0"/>
    <xf numFmtId="0" fontId="97" fillId="0" borderId="73" applyNumberFormat="0" applyFill="0" applyAlignment="0" applyProtection="0"/>
    <xf numFmtId="0" fontId="97" fillId="0" borderId="73" applyNumberFormat="0" applyFill="0" applyAlignment="0" applyProtection="0"/>
    <xf numFmtId="0" fontId="87" fillId="11" borderId="71" applyNumberFormat="0" applyAlignment="0" applyProtection="0"/>
    <xf numFmtId="0" fontId="87" fillId="11" borderId="71" applyNumberFormat="0" applyAlignment="0" applyProtection="0"/>
    <xf numFmtId="0" fontId="85" fillId="24" borderId="71" applyNumberFormat="0" applyAlignment="0" applyProtection="0"/>
    <xf numFmtId="0" fontId="87" fillId="11" borderId="71" applyNumberFormat="0" applyAlignment="0" applyProtection="0"/>
    <xf numFmtId="0" fontId="91" fillId="24" borderId="72" applyNumberFormat="0" applyAlignment="0" applyProtection="0"/>
    <xf numFmtId="0" fontId="87" fillId="11" borderId="71" applyNumberFormat="0" applyAlignment="0" applyProtection="0"/>
    <xf numFmtId="0" fontId="85" fillId="24" borderId="71" applyNumberFormat="0" applyAlignment="0" applyProtection="0"/>
    <xf numFmtId="0" fontId="91" fillId="24" borderId="72" applyNumberFormat="0" applyAlignment="0" applyProtection="0"/>
    <xf numFmtId="0" fontId="87" fillId="11" borderId="71" applyNumberFormat="0" applyAlignment="0" applyProtection="0"/>
    <xf numFmtId="0" fontId="91" fillId="24" borderId="72" applyNumberFormat="0" applyAlignment="0" applyProtection="0"/>
    <xf numFmtId="0" fontId="87" fillId="11" borderId="71" applyNumberFormat="0" applyAlignment="0" applyProtection="0"/>
    <xf numFmtId="0" fontId="91" fillId="24" borderId="72" applyNumberFormat="0" applyAlignment="0" applyProtection="0"/>
    <xf numFmtId="0" fontId="87" fillId="11" borderId="71" applyNumberFormat="0" applyAlignment="0" applyProtection="0"/>
    <xf numFmtId="0" fontId="85" fillId="24" borderId="71" applyNumberFormat="0" applyAlignment="0" applyProtection="0"/>
    <xf numFmtId="0" fontId="97" fillId="0" borderId="73" applyNumberFormat="0" applyFill="0" applyAlignment="0" applyProtection="0"/>
    <xf numFmtId="0" fontId="87" fillId="11" borderId="71" applyNumberFormat="0" applyAlignment="0" applyProtection="0"/>
    <xf numFmtId="0" fontId="97" fillId="0" borderId="73" applyNumberFormat="0" applyFill="0" applyAlignment="0" applyProtection="0"/>
    <xf numFmtId="0" fontId="28" fillId="27" borderId="61" applyNumberFormat="0" applyFont="0" applyAlignment="0" applyProtection="0"/>
    <xf numFmtId="0" fontId="87" fillId="11" borderId="71" applyNumberFormat="0" applyAlignment="0" applyProtection="0"/>
    <xf numFmtId="0" fontId="97" fillId="0" borderId="73" applyNumberFormat="0" applyFill="0" applyAlignment="0" applyProtection="0"/>
    <xf numFmtId="0" fontId="97" fillId="0" borderId="73" applyNumberFormat="0" applyFill="0" applyAlignment="0" applyProtection="0"/>
    <xf numFmtId="0" fontId="28" fillId="27" borderId="61" applyNumberFormat="0" applyFont="0" applyAlignment="0" applyProtection="0"/>
    <xf numFmtId="0" fontId="97" fillId="0" borderId="73" applyNumberFormat="0" applyFill="0" applyAlignment="0" applyProtection="0"/>
    <xf numFmtId="0" fontId="87" fillId="11" borderId="71" applyNumberFormat="0" applyAlignment="0" applyProtection="0"/>
    <xf numFmtId="0" fontId="91" fillId="24" borderId="72" applyNumberFormat="0" applyAlignment="0" applyProtection="0"/>
    <xf numFmtId="0" fontId="28" fillId="27" borderId="61" applyNumberFormat="0" applyFont="0" applyAlignment="0" applyProtection="0"/>
    <xf numFmtId="0" fontId="97" fillId="0" borderId="73" applyNumberFormat="0" applyFill="0" applyAlignment="0" applyProtection="0"/>
    <xf numFmtId="0" fontId="87" fillId="11" borderId="71" applyNumberFormat="0" applyAlignment="0" applyProtection="0"/>
    <xf numFmtId="0" fontId="28" fillId="27" borderId="61" applyNumberFormat="0" applyFont="0" applyAlignment="0" applyProtection="0"/>
    <xf numFmtId="0" fontId="97" fillId="0" borderId="73" applyNumberFormat="0" applyFill="0" applyAlignment="0" applyProtection="0"/>
    <xf numFmtId="0" fontId="87" fillId="11" borderId="71" applyNumberFormat="0" applyAlignment="0" applyProtection="0"/>
    <xf numFmtId="0" fontId="28" fillId="27" borderId="61" applyNumberFormat="0" applyFont="0" applyAlignment="0" applyProtection="0"/>
    <xf numFmtId="0" fontId="85" fillId="24" borderId="71" applyNumberFormat="0" applyAlignment="0" applyProtection="0"/>
    <xf numFmtId="0" fontId="28" fillId="27" borderId="61" applyNumberFormat="0" applyFont="0" applyAlignment="0" applyProtection="0"/>
    <xf numFmtId="0" fontId="85" fillId="24" borderId="71" applyNumberFormat="0" applyAlignment="0" applyProtection="0"/>
    <xf numFmtId="0" fontId="87" fillId="11" borderId="71" applyNumberFormat="0" applyAlignment="0" applyProtection="0"/>
    <xf numFmtId="0" fontId="28" fillId="27" borderId="61" applyNumberFormat="0" applyFont="0" applyAlignment="0" applyProtection="0"/>
    <xf numFmtId="0" fontId="91" fillId="24" borderId="72" applyNumberFormat="0" applyAlignment="0" applyProtection="0"/>
    <xf numFmtId="0" fontId="87" fillId="11" borderId="71" applyNumberFormat="0" applyAlignment="0" applyProtection="0"/>
    <xf numFmtId="0" fontId="97" fillId="0" borderId="73" applyNumberFormat="0" applyFill="0" applyAlignment="0" applyProtection="0"/>
    <xf numFmtId="0" fontId="97" fillId="0" borderId="73" applyNumberFormat="0" applyFill="0" applyAlignment="0" applyProtection="0"/>
    <xf numFmtId="0" fontId="28" fillId="27" borderId="61" applyNumberFormat="0" applyFont="0" applyAlignment="0" applyProtection="0"/>
    <xf numFmtId="0" fontId="87" fillId="11" borderId="71" applyNumberFormat="0" applyAlignment="0" applyProtection="0"/>
    <xf numFmtId="0" fontId="28" fillId="27" borderId="61" applyNumberFormat="0" applyFont="0" applyAlignment="0" applyProtection="0"/>
    <xf numFmtId="0" fontId="85" fillId="24" borderId="71" applyNumberFormat="0" applyAlignment="0" applyProtection="0"/>
    <xf numFmtId="0" fontId="87" fillId="11" borderId="71" applyNumberFormat="0" applyAlignment="0" applyProtection="0"/>
    <xf numFmtId="0" fontId="28" fillId="27" borderId="61" applyNumberFormat="0" applyFont="0" applyAlignment="0" applyProtection="0"/>
    <xf numFmtId="0" fontId="87" fillId="11" borderId="71" applyNumberFormat="0" applyAlignment="0" applyProtection="0"/>
    <xf numFmtId="0" fontId="28" fillId="27" borderId="61" applyNumberFormat="0" applyFont="0" applyAlignment="0" applyProtection="0"/>
    <xf numFmtId="0" fontId="85" fillId="24" borderId="71" applyNumberFormat="0" applyAlignment="0" applyProtection="0"/>
    <xf numFmtId="0" fontId="87" fillId="11" borderId="71" applyNumberFormat="0" applyAlignment="0" applyProtection="0"/>
    <xf numFmtId="0" fontId="28" fillId="27" borderId="61" applyNumberFormat="0" applyFont="0" applyAlignment="0" applyProtection="0"/>
    <xf numFmtId="0" fontId="87" fillId="11" borderId="71" applyNumberFormat="0" applyAlignment="0" applyProtection="0"/>
    <xf numFmtId="0" fontId="28" fillId="27" borderId="61" applyNumberFormat="0" applyFont="0" applyAlignment="0" applyProtection="0"/>
    <xf numFmtId="0" fontId="87" fillId="11" borderId="71" applyNumberFormat="0" applyAlignment="0" applyProtection="0"/>
    <xf numFmtId="0" fontId="97" fillId="0" borderId="73" applyNumberFormat="0" applyFill="0" applyAlignment="0" applyProtection="0"/>
    <xf numFmtId="0" fontId="28" fillId="27" borderId="61" applyNumberFormat="0" applyFont="0" applyAlignment="0" applyProtection="0"/>
    <xf numFmtId="0" fontId="87" fillId="11" borderId="71" applyNumberFormat="0" applyAlignment="0" applyProtection="0"/>
    <xf numFmtId="0" fontId="28" fillId="27" borderId="61" applyNumberFormat="0" applyFont="0" applyAlignment="0" applyProtection="0"/>
    <xf numFmtId="0" fontId="87" fillId="11" borderId="71" applyNumberFormat="0" applyAlignment="0" applyProtection="0"/>
    <xf numFmtId="0" fontId="85" fillId="24" borderId="71" applyNumberFormat="0" applyAlignment="0" applyProtection="0"/>
    <xf numFmtId="0" fontId="91" fillId="24" borderId="72" applyNumberFormat="0" applyAlignment="0" applyProtection="0"/>
    <xf numFmtId="0" fontId="28" fillId="27" borderId="61" applyNumberFormat="0" applyFont="0" applyAlignment="0" applyProtection="0"/>
    <xf numFmtId="0" fontId="85" fillId="24" borderId="71" applyNumberFormat="0" applyAlignment="0" applyProtection="0"/>
    <xf numFmtId="0" fontId="28" fillId="27" borderId="61" applyNumberFormat="0" applyFont="0" applyAlignment="0" applyProtection="0"/>
    <xf numFmtId="0" fontId="28" fillId="27" borderId="61" applyNumberFormat="0" applyFont="0" applyAlignment="0" applyProtection="0"/>
    <xf numFmtId="0" fontId="87" fillId="11" borderId="71" applyNumberFormat="0" applyAlignment="0" applyProtection="0"/>
    <xf numFmtId="0" fontId="28" fillId="27" borderId="61" applyNumberFormat="0" applyFont="0" applyAlignment="0" applyProtection="0"/>
    <xf numFmtId="0" fontId="87" fillId="11" borderId="71" applyNumberFormat="0" applyAlignment="0" applyProtection="0"/>
    <xf numFmtId="0" fontId="28" fillId="27" borderId="61" applyNumberFormat="0" applyFont="0" applyAlignment="0" applyProtection="0"/>
    <xf numFmtId="0" fontId="87" fillId="11" borderId="71" applyNumberFormat="0" applyAlignment="0" applyProtection="0"/>
    <xf numFmtId="0" fontId="28" fillId="27" borderId="61" applyNumberFormat="0" applyFont="0" applyAlignment="0" applyProtection="0"/>
    <xf numFmtId="0" fontId="28" fillId="27" borderId="61" applyNumberFormat="0" applyFont="0" applyAlignment="0" applyProtection="0"/>
    <xf numFmtId="0" fontId="91" fillId="24" borderId="72" applyNumberFormat="0" applyAlignment="0" applyProtection="0"/>
    <xf numFmtId="0" fontId="91" fillId="24" borderId="72" applyNumberFormat="0" applyAlignment="0" applyProtection="0"/>
    <xf numFmtId="0" fontId="85" fillId="24" borderId="71" applyNumberFormat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7" fillId="0" borderId="7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44" fontId="28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97" fillId="0" borderId="73" applyNumberFormat="0" applyFill="0" applyAlignment="0" applyProtection="0"/>
    <xf numFmtId="0" fontId="91" fillId="24" borderId="72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24" borderId="71" applyNumberFormat="0" applyAlignment="0" applyProtection="0"/>
    <xf numFmtId="0" fontId="6" fillId="0" borderId="0"/>
    <xf numFmtId="44" fontId="28" fillId="0" borderId="0" applyFont="0" applyFill="0" applyBorder="0" applyAlignment="0" applyProtection="0"/>
    <xf numFmtId="0" fontId="97" fillId="0" borderId="73" applyNumberFormat="0" applyFill="0" applyAlignment="0" applyProtection="0"/>
    <xf numFmtId="0" fontId="97" fillId="0" borderId="73" applyNumberFormat="0" applyFill="0" applyAlignment="0" applyProtection="0"/>
    <xf numFmtId="0" fontId="85" fillId="24" borderId="71" applyNumberFormat="0" applyAlignment="0" applyProtection="0"/>
    <xf numFmtId="0" fontId="97" fillId="0" borderId="73" applyNumberFormat="0" applyFill="0" applyAlignment="0" applyProtection="0"/>
    <xf numFmtId="0" fontId="85" fillId="24" borderId="71" applyNumberFormat="0" applyAlignment="0" applyProtection="0"/>
    <xf numFmtId="0" fontId="85" fillId="24" borderId="71" applyNumberFormat="0" applyAlignment="0" applyProtection="0"/>
    <xf numFmtId="0" fontId="85" fillId="24" borderId="71" applyNumberFormat="0" applyAlignment="0" applyProtection="0"/>
    <xf numFmtId="0" fontId="87" fillId="11" borderId="71" applyNumberFormat="0" applyAlignment="0" applyProtection="0"/>
    <xf numFmtId="0" fontId="97" fillId="0" borderId="73" applyNumberFormat="0" applyFill="0" applyAlignment="0" applyProtection="0"/>
    <xf numFmtId="0" fontId="87" fillId="11" borderId="71" applyNumberFormat="0" applyAlignment="0" applyProtection="0"/>
    <xf numFmtId="0" fontId="97" fillId="0" borderId="73" applyNumberFormat="0" applyFill="0" applyAlignment="0" applyProtection="0"/>
    <xf numFmtId="0" fontId="91" fillId="24" borderId="72" applyNumberFormat="0" applyAlignment="0" applyProtection="0"/>
    <xf numFmtId="0" fontId="97" fillId="0" borderId="73" applyNumberFormat="0" applyFill="0" applyAlignment="0" applyProtection="0"/>
    <xf numFmtId="0" fontId="85" fillId="24" borderId="71" applyNumberFormat="0" applyAlignment="0" applyProtection="0"/>
    <xf numFmtId="0" fontId="91" fillId="24" borderId="72" applyNumberFormat="0" applyAlignment="0" applyProtection="0"/>
    <xf numFmtId="0" fontId="85" fillId="24" borderId="71" applyNumberFormat="0" applyAlignment="0" applyProtection="0"/>
    <xf numFmtId="0" fontId="97" fillId="0" borderId="73" applyNumberFormat="0" applyFill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44" fontId="28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28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27" borderId="61" applyNumberFormat="0" applyFont="0" applyAlignment="0" applyProtection="0"/>
    <xf numFmtId="44" fontId="28" fillId="0" borderId="0" applyFont="0" applyFill="0" applyBorder="0" applyAlignment="0" applyProtection="0"/>
    <xf numFmtId="0" fontId="97" fillId="0" borderId="73" applyNumberFormat="0" applyFill="0" applyAlignment="0" applyProtection="0"/>
    <xf numFmtId="0" fontId="87" fillId="11" borderId="71" applyNumberFormat="0" applyAlignment="0" applyProtection="0"/>
    <xf numFmtId="0" fontId="91" fillId="24" borderId="72" applyNumberFormat="0" applyAlignment="0" applyProtection="0"/>
    <xf numFmtId="0" fontId="97" fillId="0" borderId="73" applyNumberFormat="0" applyFill="0" applyAlignment="0" applyProtection="0"/>
    <xf numFmtId="0" fontId="91" fillId="24" borderId="72" applyNumberFormat="0" applyAlignment="0" applyProtection="0"/>
    <xf numFmtId="0" fontId="87" fillId="11" borderId="71" applyNumberFormat="0" applyAlignment="0" applyProtection="0"/>
    <xf numFmtId="0" fontId="97" fillId="0" borderId="73" applyNumberFormat="0" applyFill="0" applyAlignment="0" applyProtection="0"/>
    <xf numFmtId="0" fontId="91" fillId="24" borderId="72" applyNumberFormat="0" applyAlignment="0" applyProtection="0"/>
    <xf numFmtId="0" fontId="91" fillId="24" borderId="72" applyNumberFormat="0" applyAlignment="0" applyProtection="0"/>
    <xf numFmtId="0" fontId="87" fillId="11" borderId="71" applyNumberFormat="0" applyAlignment="0" applyProtection="0"/>
    <xf numFmtId="0" fontId="85" fillId="24" borderId="71" applyNumberFormat="0" applyAlignment="0" applyProtection="0"/>
    <xf numFmtId="0" fontId="91" fillId="24" borderId="72" applyNumberFormat="0" applyAlignment="0" applyProtection="0"/>
    <xf numFmtId="0" fontId="91" fillId="24" borderId="72" applyNumberFormat="0" applyAlignment="0" applyProtection="0"/>
    <xf numFmtId="0" fontId="85" fillId="24" borderId="71" applyNumberFormat="0" applyAlignment="0" applyProtection="0"/>
    <xf numFmtId="0" fontId="91" fillId="24" borderId="72" applyNumberFormat="0" applyAlignment="0" applyProtection="0"/>
    <xf numFmtId="0" fontId="91" fillId="24" borderId="72" applyNumberFormat="0" applyAlignment="0" applyProtection="0"/>
    <xf numFmtId="0" fontId="87" fillId="11" borderId="71" applyNumberFormat="0" applyAlignment="0" applyProtection="0"/>
    <xf numFmtId="0" fontId="85" fillId="24" borderId="71" applyNumberFormat="0" applyAlignment="0" applyProtection="0"/>
    <xf numFmtId="0" fontId="97" fillId="0" borderId="73" applyNumberFormat="0" applyFill="0" applyAlignment="0" applyProtection="0"/>
    <xf numFmtId="0" fontId="85" fillId="24" borderId="71" applyNumberFormat="0" applyAlignment="0" applyProtection="0"/>
    <xf numFmtId="0" fontId="97" fillId="0" borderId="73" applyNumberFormat="0" applyFill="0" applyAlignment="0" applyProtection="0"/>
    <xf numFmtId="0" fontId="97" fillId="0" borderId="73" applyNumberFormat="0" applyFill="0" applyAlignment="0" applyProtection="0"/>
    <xf numFmtId="0" fontId="97" fillId="0" borderId="73" applyNumberFormat="0" applyFill="0" applyAlignment="0" applyProtection="0"/>
    <xf numFmtId="0" fontId="85" fillId="24" borderId="71" applyNumberFormat="0" applyAlignment="0" applyProtection="0"/>
    <xf numFmtId="0" fontId="91" fillId="24" borderId="72" applyNumberFormat="0" applyAlignment="0" applyProtection="0"/>
    <xf numFmtId="0" fontId="85" fillId="24" borderId="71" applyNumberFormat="0" applyAlignment="0" applyProtection="0"/>
    <xf numFmtId="0" fontId="87" fillId="11" borderId="71" applyNumberFormat="0" applyAlignment="0" applyProtection="0"/>
    <xf numFmtId="0" fontId="28" fillId="27" borderId="61" applyNumberFormat="0" applyFont="0" applyAlignment="0" applyProtection="0"/>
    <xf numFmtId="0" fontId="91" fillId="24" borderId="72" applyNumberFormat="0" applyAlignment="0" applyProtection="0"/>
    <xf numFmtId="0" fontId="97" fillId="0" borderId="73" applyNumberFormat="0" applyFill="0" applyAlignment="0" applyProtection="0"/>
    <xf numFmtId="0" fontId="97" fillId="0" borderId="73" applyNumberFormat="0" applyFill="0" applyAlignment="0" applyProtection="0"/>
    <xf numFmtId="0" fontId="87" fillId="11" borderId="71" applyNumberFormat="0" applyAlignment="0" applyProtection="0"/>
    <xf numFmtId="0" fontId="87" fillId="11" borderId="71" applyNumberFormat="0" applyAlignment="0" applyProtection="0"/>
    <xf numFmtId="0" fontId="97" fillId="0" borderId="73" applyNumberFormat="0" applyFill="0" applyAlignment="0" applyProtection="0"/>
    <xf numFmtId="0" fontId="87" fillId="11" borderId="71" applyNumberFormat="0" applyAlignment="0" applyProtection="0"/>
    <xf numFmtId="0" fontId="97" fillId="0" borderId="73" applyNumberFormat="0" applyFill="0" applyAlignment="0" applyProtection="0"/>
    <xf numFmtId="0" fontId="87" fillId="11" borderId="71" applyNumberFormat="0" applyAlignment="0" applyProtection="0"/>
    <xf numFmtId="0" fontId="85" fillId="24" borderId="71" applyNumberFormat="0" applyAlignment="0" applyProtection="0"/>
    <xf numFmtId="0" fontId="97" fillId="0" borderId="73" applyNumberFormat="0" applyFill="0" applyAlignment="0" applyProtection="0"/>
    <xf numFmtId="0" fontId="87" fillId="11" borderId="71" applyNumberFormat="0" applyAlignment="0" applyProtection="0"/>
    <xf numFmtId="0" fontId="85" fillId="24" borderId="71" applyNumberFormat="0" applyAlignment="0" applyProtection="0"/>
    <xf numFmtId="0" fontId="85" fillId="24" borderId="71" applyNumberFormat="0" applyAlignment="0" applyProtection="0"/>
    <xf numFmtId="0" fontId="91" fillId="24" borderId="72" applyNumberFormat="0" applyAlignment="0" applyProtection="0"/>
    <xf numFmtId="0" fontId="91" fillId="24" borderId="72" applyNumberFormat="0" applyAlignment="0" applyProtection="0"/>
    <xf numFmtId="0" fontId="97" fillId="0" borderId="73" applyNumberFormat="0" applyFill="0" applyAlignment="0" applyProtection="0"/>
    <xf numFmtId="0" fontId="85" fillId="24" borderId="71" applyNumberFormat="0" applyAlignment="0" applyProtection="0"/>
    <xf numFmtId="0" fontId="87" fillId="11" borderId="71" applyNumberFormat="0" applyAlignment="0" applyProtection="0"/>
    <xf numFmtId="0" fontId="91" fillId="24" borderId="72" applyNumberFormat="0" applyAlignment="0" applyProtection="0"/>
    <xf numFmtId="0" fontId="97" fillId="0" borderId="73" applyNumberFormat="0" applyFill="0" applyAlignment="0" applyProtection="0"/>
    <xf numFmtId="0" fontId="97" fillId="0" borderId="73" applyNumberFormat="0" applyFill="0" applyAlignment="0" applyProtection="0"/>
    <xf numFmtId="0" fontId="85" fillId="24" borderId="71" applyNumberFormat="0" applyAlignment="0" applyProtection="0"/>
    <xf numFmtId="0" fontId="91" fillId="24" borderId="72" applyNumberFormat="0" applyAlignment="0" applyProtection="0"/>
    <xf numFmtId="0" fontId="97" fillId="0" borderId="73" applyNumberFormat="0" applyFill="0" applyAlignment="0" applyProtection="0"/>
    <xf numFmtId="0" fontId="91" fillId="24" borderId="72" applyNumberFormat="0" applyAlignment="0" applyProtection="0"/>
    <xf numFmtId="0" fontId="85" fillId="24" borderId="71" applyNumberFormat="0" applyAlignment="0" applyProtection="0"/>
    <xf numFmtId="0" fontId="97" fillId="0" borderId="73" applyNumberFormat="0" applyFill="0" applyAlignment="0" applyProtection="0"/>
    <xf numFmtId="0" fontId="91" fillId="24" borderId="72" applyNumberFormat="0" applyAlignment="0" applyProtection="0"/>
    <xf numFmtId="0" fontId="87" fillId="11" borderId="71" applyNumberFormat="0" applyAlignment="0" applyProtection="0"/>
    <xf numFmtId="0" fontId="87" fillId="11" borderId="71" applyNumberFormat="0" applyAlignment="0" applyProtection="0"/>
    <xf numFmtId="0" fontId="85" fillId="24" borderId="71" applyNumberFormat="0" applyAlignment="0" applyProtection="0"/>
    <xf numFmtId="0" fontId="97" fillId="0" borderId="73" applyNumberFormat="0" applyFill="0" applyAlignment="0" applyProtection="0"/>
    <xf numFmtId="0" fontId="91" fillId="24" borderId="72" applyNumberFormat="0" applyAlignment="0" applyProtection="0"/>
    <xf numFmtId="0" fontId="85" fillId="24" borderId="71" applyNumberFormat="0" applyAlignment="0" applyProtection="0"/>
    <xf numFmtId="0" fontId="85" fillId="24" borderId="71" applyNumberFormat="0" applyAlignment="0" applyProtection="0"/>
    <xf numFmtId="0" fontId="85" fillId="24" borderId="71" applyNumberFormat="0" applyAlignment="0" applyProtection="0"/>
    <xf numFmtId="0" fontId="87" fillId="11" borderId="71" applyNumberFormat="0" applyAlignment="0" applyProtection="0"/>
    <xf numFmtId="0" fontId="85" fillId="24" borderId="71" applyNumberFormat="0" applyAlignment="0" applyProtection="0"/>
    <xf numFmtId="0" fontId="97" fillId="0" borderId="73" applyNumberFormat="0" applyFill="0" applyAlignment="0" applyProtection="0"/>
    <xf numFmtId="0" fontId="91" fillId="24" borderId="72" applyNumberFormat="0" applyAlignment="0" applyProtection="0"/>
    <xf numFmtId="0" fontId="91" fillId="24" borderId="72" applyNumberFormat="0" applyAlignment="0" applyProtection="0"/>
    <xf numFmtId="0" fontId="85" fillId="24" borderId="71" applyNumberFormat="0" applyAlignment="0" applyProtection="0"/>
    <xf numFmtId="0" fontId="85" fillId="24" borderId="71" applyNumberFormat="0" applyAlignment="0" applyProtection="0"/>
    <xf numFmtId="0" fontId="87" fillId="11" borderId="71" applyNumberFormat="0" applyAlignment="0" applyProtection="0"/>
    <xf numFmtId="0" fontId="91" fillId="24" borderId="72" applyNumberFormat="0" applyAlignment="0" applyProtection="0"/>
    <xf numFmtId="0" fontId="28" fillId="27" borderId="61" applyNumberFormat="0" applyFont="0" applyAlignment="0" applyProtection="0"/>
    <xf numFmtId="0" fontId="97" fillId="0" borderId="73" applyNumberFormat="0" applyFill="0" applyAlignment="0" applyProtection="0"/>
    <xf numFmtId="0" fontId="97" fillId="0" borderId="73" applyNumberFormat="0" applyFill="0" applyAlignment="0" applyProtection="0"/>
    <xf numFmtId="0" fontId="85" fillId="24" borderId="71" applyNumberFormat="0" applyAlignment="0" applyProtection="0"/>
    <xf numFmtId="0" fontId="91" fillId="24" borderId="72" applyNumberFormat="0" applyAlignment="0" applyProtection="0"/>
    <xf numFmtId="0" fontId="28" fillId="27" borderId="61" applyNumberFormat="0" applyFont="0" applyAlignment="0" applyProtection="0"/>
    <xf numFmtId="0" fontId="97" fillId="0" borderId="73" applyNumberFormat="0" applyFill="0" applyAlignment="0" applyProtection="0"/>
    <xf numFmtId="0" fontId="87" fillId="11" borderId="71" applyNumberFormat="0" applyAlignment="0" applyProtection="0"/>
    <xf numFmtId="0" fontId="87" fillId="11" borderId="71" applyNumberFormat="0" applyAlignment="0" applyProtection="0"/>
    <xf numFmtId="0" fontId="85" fillId="24" borderId="71" applyNumberFormat="0" applyAlignment="0" applyProtection="0"/>
    <xf numFmtId="0" fontId="87" fillId="11" borderId="71" applyNumberFormat="0" applyAlignment="0" applyProtection="0"/>
    <xf numFmtId="0" fontId="28" fillId="27" borderId="61" applyNumberFormat="0" applyFont="0" applyAlignment="0" applyProtection="0"/>
    <xf numFmtId="0" fontId="97" fillId="0" borderId="73" applyNumberFormat="0" applyFill="0" applyAlignment="0" applyProtection="0"/>
    <xf numFmtId="0" fontId="91" fillId="24" borderId="72" applyNumberFormat="0" applyAlignment="0" applyProtection="0"/>
    <xf numFmtId="0" fontId="97" fillId="0" borderId="73" applyNumberFormat="0" applyFill="0" applyAlignment="0" applyProtection="0"/>
    <xf numFmtId="0" fontId="87" fillId="11" borderId="71" applyNumberFormat="0" applyAlignment="0" applyProtection="0"/>
    <xf numFmtId="0" fontId="91" fillId="24" borderId="72" applyNumberFormat="0" applyAlignment="0" applyProtection="0"/>
    <xf numFmtId="0" fontId="91" fillId="24" borderId="72" applyNumberFormat="0" applyAlignment="0" applyProtection="0"/>
    <xf numFmtId="0" fontId="87" fillId="11" borderId="71" applyNumberFormat="0" applyAlignment="0" applyProtection="0"/>
    <xf numFmtId="0" fontId="91" fillId="24" borderId="72" applyNumberFormat="0" applyAlignment="0" applyProtection="0"/>
    <xf numFmtId="0" fontId="87" fillId="11" borderId="71" applyNumberFormat="0" applyAlignment="0" applyProtection="0"/>
    <xf numFmtId="0" fontId="28" fillId="27" borderId="61" applyNumberFormat="0" applyFont="0" applyAlignment="0" applyProtection="0"/>
    <xf numFmtId="0" fontId="28" fillId="27" borderId="61" applyNumberFormat="0" applyFont="0" applyAlignment="0" applyProtection="0"/>
    <xf numFmtId="0" fontId="87" fillId="11" borderId="71" applyNumberFormat="0" applyAlignment="0" applyProtection="0"/>
    <xf numFmtId="0" fontId="28" fillId="27" borderId="61" applyNumberFormat="0" applyFont="0" applyAlignment="0" applyProtection="0"/>
    <xf numFmtId="0" fontId="91" fillId="24" borderId="72" applyNumberFormat="0" applyAlignment="0" applyProtection="0"/>
    <xf numFmtId="0" fontId="87" fillId="11" borderId="71" applyNumberFormat="0" applyAlignment="0" applyProtection="0"/>
    <xf numFmtId="0" fontId="28" fillId="27" borderId="61" applyNumberFormat="0" applyFont="0" applyAlignment="0" applyProtection="0"/>
    <xf numFmtId="0" fontId="91" fillId="24" borderId="72" applyNumberFormat="0" applyAlignment="0" applyProtection="0"/>
    <xf numFmtId="0" fontId="87" fillId="11" borderId="71" applyNumberFormat="0" applyAlignment="0" applyProtection="0"/>
    <xf numFmtId="0" fontId="28" fillId="27" borderId="61" applyNumberFormat="0" applyFont="0" applyAlignment="0" applyProtection="0"/>
    <xf numFmtId="0" fontId="87" fillId="11" borderId="71" applyNumberFormat="0" applyAlignment="0" applyProtection="0"/>
    <xf numFmtId="0" fontId="97" fillId="0" borderId="73" applyNumberFormat="0" applyFill="0" applyAlignment="0" applyProtection="0"/>
    <xf numFmtId="0" fontId="91" fillId="24" borderId="72" applyNumberFormat="0" applyAlignment="0" applyProtection="0"/>
    <xf numFmtId="0" fontId="28" fillId="27" borderId="61" applyNumberFormat="0" applyFont="0" applyAlignment="0" applyProtection="0"/>
    <xf numFmtId="0" fontId="87" fillId="11" borderId="71" applyNumberFormat="0" applyAlignment="0" applyProtection="0"/>
    <xf numFmtId="0" fontId="87" fillId="11" borderId="71" applyNumberFormat="0" applyAlignment="0" applyProtection="0"/>
    <xf numFmtId="0" fontId="85" fillId="24" borderId="71" applyNumberFormat="0" applyAlignment="0" applyProtection="0"/>
    <xf numFmtId="0" fontId="28" fillId="27" borderId="61" applyNumberFormat="0" applyFont="0" applyAlignment="0" applyProtection="0"/>
    <xf numFmtId="0" fontId="87" fillId="11" borderId="71" applyNumberFormat="0" applyAlignment="0" applyProtection="0"/>
    <xf numFmtId="0" fontId="87" fillId="11" borderId="71" applyNumberFormat="0" applyAlignment="0" applyProtection="0"/>
    <xf numFmtId="0" fontId="91" fillId="24" borderId="72" applyNumberFormat="0" applyAlignment="0" applyProtection="0"/>
    <xf numFmtId="0" fontId="97" fillId="0" borderId="73" applyNumberFormat="0" applyFill="0" applyAlignment="0" applyProtection="0"/>
    <xf numFmtId="0" fontId="28" fillId="27" borderId="61" applyNumberFormat="0" applyFont="0" applyAlignment="0" applyProtection="0"/>
    <xf numFmtId="0" fontId="97" fillId="0" borderId="73" applyNumberFormat="0" applyFill="0" applyAlignment="0" applyProtection="0"/>
    <xf numFmtId="0" fontId="28" fillId="27" borderId="61" applyNumberFormat="0" applyFont="0" applyAlignment="0" applyProtection="0"/>
    <xf numFmtId="0" fontId="91" fillId="24" borderId="72" applyNumberFormat="0" applyAlignment="0" applyProtection="0"/>
    <xf numFmtId="0" fontId="97" fillId="0" borderId="73" applyNumberFormat="0" applyFill="0" applyAlignment="0" applyProtection="0"/>
    <xf numFmtId="0" fontId="85" fillId="24" borderId="71" applyNumberFormat="0" applyAlignment="0" applyProtection="0"/>
    <xf numFmtId="0" fontId="85" fillId="24" borderId="71" applyNumberFormat="0" applyAlignment="0" applyProtection="0"/>
    <xf numFmtId="0" fontId="28" fillId="27" borderId="61" applyNumberFormat="0" applyFont="0" applyAlignment="0" applyProtection="0"/>
    <xf numFmtId="0" fontId="85" fillId="24" borderId="71" applyNumberFormat="0" applyAlignment="0" applyProtection="0"/>
    <xf numFmtId="0" fontId="91" fillId="24" borderId="72" applyNumberFormat="0" applyAlignment="0" applyProtection="0"/>
    <xf numFmtId="0" fontId="28" fillId="27" borderId="61" applyNumberFormat="0" applyFont="0" applyAlignment="0" applyProtection="0"/>
    <xf numFmtId="0" fontId="87" fillId="11" borderId="71" applyNumberFormat="0" applyAlignment="0" applyProtection="0"/>
    <xf numFmtId="0" fontId="87" fillId="11" borderId="71" applyNumberFormat="0" applyAlignment="0" applyProtection="0"/>
    <xf numFmtId="0" fontId="85" fillId="24" borderId="71" applyNumberFormat="0" applyAlignment="0" applyProtection="0"/>
    <xf numFmtId="0" fontId="28" fillId="27" borderId="61" applyNumberFormat="0" applyFont="0" applyAlignment="0" applyProtection="0"/>
    <xf numFmtId="0" fontId="91" fillId="24" borderId="72" applyNumberFormat="0" applyAlignment="0" applyProtection="0"/>
    <xf numFmtId="0" fontId="91" fillId="24" borderId="72" applyNumberFormat="0" applyAlignment="0" applyProtection="0"/>
    <xf numFmtId="0" fontId="87" fillId="11" borderId="71" applyNumberFormat="0" applyAlignment="0" applyProtection="0"/>
    <xf numFmtId="0" fontId="28" fillId="27" borderId="61" applyNumberFormat="0" applyFont="0" applyAlignment="0" applyProtection="0"/>
    <xf numFmtId="0" fontId="87" fillId="11" borderId="71" applyNumberFormat="0" applyAlignment="0" applyProtection="0"/>
    <xf numFmtId="0" fontId="28" fillId="27" borderId="61" applyNumberFormat="0" applyFont="0" applyAlignment="0" applyProtection="0"/>
    <xf numFmtId="0" fontId="28" fillId="27" borderId="61" applyNumberFormat="0" applyFont="0" applyAlignment="0" applyProtection="0"/>
    <xf numFmtId="0" fontId="85" fillId="24" borderId="71" applyNumberFormat="0" applyAlignment="0" applyProtection="0"/>
    <xf numFmtId="0" fontId="28" fillId="27" borderId="61" applyNumberFormat="0" applyFont="0" applyAlignment="0" applyProtection="0"/>
    <xf numFmtId="0" fontId="87" fillId="11" borderId="71" applyNumberFormat="0" applyAlignment="0" applyProtection="0"/>
    <xf numFmtId="0" fontId="28" fillId="27" borderId="61" applyNumberFormat="0" applyFont="0" applyAlignment="0" applyProtection="0"/>
    <xf numFmtId="0" fontId="97" fillId="0" borderId="73" applyNumberFormat="0" applyFill="0" applyAlignment="0" applyProtection="0"/>
    <xf numFmtId="0" fontId="85" fillId="24" borderId="71" applyNumberFormat="0" applyAlignment="0" applyProtection="0"/>
    <xf numFmtId="0" fontId="28" fillId="27" borderId="61" applyNumberFormat="0" applyFont="0" applyAlignment="0" applyProtection="0"/>
    <xf numFmtId="0" fontId="28" fillId="27" borderId="61" applyNumberFormat="0" applyFont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44" fontId="28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44" fontId="28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28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27" borderId="61" applyNumberFormat="0" applyFont="0" applyAlignment="0" applyProtection="0"/>
    <xf numFmtId="44" fontId="28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44" fontId="28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28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44" fontId="28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28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44" fontId="28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9" fontId="6" fillId="0" borderId="0" applyFont="0" applyFill="0" applyBorder="0" applyAlignment="0" applyProtection="0"/>
    <xf numFmtId="0" fontId="6" fillId="0" borderId="0"/>
    <xf numFmtId="0" fontId="6" fillId="0" borderId="0"/>
    <xf numFmtId="0" fontId="58" fillId="0" borderId="0"/>
    <xf numFmtId="0" fontId="28" fillId="0" borderId="0"/>
    <xf numFmtId="0" fontId="85" fillId="24" borderId="71" applyNumberFormat="0" applyAlignment="0" applyProtection="0"/>
    <xf numFmtId="0" fontId="87" fillId="11" borderId="71" applyNumberFormat="0" applyAlignment="0" applyProtection="0"/>
    <xf numFmtId="0" fontId="91" fillId="24" borderId="72" applyNumberFormat="0" applyAlignment="0" applyProtection="0"/>
    <xf numFmtId="0" fontId="97" fillId="0" borderId="73" applyNumberFormat="0" applyFill="0" applyAlignment="0" applyProtection="0"/>
    <xf numFmtId="0" fontId="85" fillId="24" borderId="71" applyNumberFormat="0" applyAlignment="0" applyProtection="0"/>
    <xf numFmtId="0" fontId="87" fillId="11" borderId="71" applyNumberFormat="0" applyAlignment="0" applyProtection="0"/>
    <xf numFmtId="0" fontId="91" fillId="24" borderId="72" applyNumberFormat="0" applyAlignment="0" applyProtection="0"/>
    <xf numFmtId="0" fontId="97" fillId="0" borderId="73" applyNumberFormat="0" applyFill="0" applyAlignment="0" applyProtection="0"/>
    <xf numFmtId="0" fontId="28" fillId="27" borderId="61" applyNumberFormat="0" applyFont="0" applyAlignment="0" applyProtection="0"/>
    <xf numFmtId="0" fontId="97" fillId="0" borderId="90" applyNumberFormat="0" applyFill="0" applyAlignment="0" applyProtection="0"/>
    <xf numFmtId="0" fontId="28" fillId="27" borderId="87" applyNumberFormat="0" applyFont="0" applyAlignment="0" applyProtection="0"/>
    <xf numFmtId="0" fontId="85" fillId="24" borderId="88" applyNumberFormat="0" applyAlignment="0" applyProtection="0"/>
    <xf numFmtId="0" fontId="91" fillId="24" borderId="89" applyNumberFormat="0" applyAlignment="0" applyProtection="0"/>
    <xf numFmtId="0" fontId="85" fillId="24" borderId="84" applyNumberFormat="0" applyAlignment="0" applyProtection="0"/>
    <xf numFmtId="0" fontId="87" fillId="11" borderId="84" applyNumberFormat="0" applyAlignment="0" applyProtection="0"/>
    <xf numFmtId="0" fontId="91" fillId="24" borderId="85" applyNumberFormat="0" applyAlignment="0" applyProtection="0"/>
    <xf numFmtId="0" fontId="97" fillId="0" borderId="86" applyNumberFormat="0" applyFill="0" applyAlignment="0" applyProtection="0"/>
    <xf numFmtId="0" fontId="85" fillId="24" borderId="84" applyNumberFormat="0" applyAlignment="0" applyProtection="0"/>
    <xf numFmtId="0" fontId="87" fillId="11" borderId="84" applyNumberFormat="0" applyAlignment="0" applyProtection="0"/>
    <xf numFmtId="0" fontId="91" fillId="24" borderId="85" applyNumberFormat="0" applyAlignment="0" applyProtection="0"/>
    <xf numFmtId="0" fontId="97" fillId="0" borderId="86" applyNumberFormat="0" applyFill="0" applyAlignment="0" applyProtection="0"/>
    <xf numFmtId="0" fontId="87" fillId="11" borderId="88" applyNumberFormat="0" applyAlignment="0" applyProtection="0"/>
    <xf numFmtId="0" fontId="28" fillId="27" borderId="83" applyNumberFormat="0" applyFont="0" applyAlignment="0" applyProtection="0"/>
    <xf numFmtId="0" fontId="87" fillId="11" borderId="88" applyNumberFormat="0" applyAlignment="0" applyProtection="0"/>
    <xf numFmtId="0" fontId="97" fillId="0" borderId="90" applyNumberFormat="0" applyFill="0" applyAlignment="0" applyProtection="0"/>
    <xf numFmtId="0" fontId="85" fillId="24" borderId="88" applyNumberFormat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44" fontId="28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44" fontId="28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 applyFont="0" applyFill="0" applyBorder="0" applyAlignment="0" applyProtection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44" fontId="28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0" fontId="142" fillId="0" borderId="0"/>
    <xf numFmtId="165" fontId="28" fillId="0" borderId="0" applyFont="0" applyFill="0" applyBorder="0" applyAlignment="0" applyProtection="0"/>
    <xf numFmtId="0" fontId="58" fillId="6" borderId="0" applyNumberFormat="0" applyBorder="0" applyAlignment="0" applyProtection="0"/>
    <xf numFmtId="0" fontId="58" fillId="6" borderId="0" applyNumberFormat="0" applyBorder="0" applyAlignment="0" applyProtection="0"/>
    <xf numFmtId="0" fontId="58" fillId="6" borderId="0" applyNumberFormat="0" applyBorder="0" applyAlignment="0" applyProtection="0"/>
    <xf numFmtId="0" fontId="58" fillId="6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6" borderId="0" applyNumberFormat="0" applyBorder="0" applyAlignment="0" applyProtection="0"/>
    <xf numFmtId="0" fontId="83" fillId="16" borderId="0" applyNumberFormat="0" applyBorder="0" applyAlignment="0" applyProtection="0"/>
    <xf numFmtId="0" fontId="83" fillId="13" borderId="0" applyNumberFormat="0" applyBorder="0" applyAlignment="0" applyProtection="0"/>
    <xf numFmtId="0" fontId="83" fillId="13" borderId="0" applyNumberFormat="0" applyBorder="0" applyAlignment="0" applyProtection="0"/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4" borderId="0" applyNumberFormat="0" applyBorder="0" applyAlignment="0" applyProtection="0"/>
    <xf numFmtId="0" fontId="83" fillId="14" borderId="0" applyNumberFormat="0" applyBorder="0" applyAlignment="0" applyProtection="0"/>
    <xf numFmtId="0" fontId="83" fillId="17" borderId="0" applyNumberFormat="0" applyBorder="0" applyAlignment="0" applyProtection="0"/>
    <xf numFmtId="0" fontId="83" fillId="17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3" fillId="18" borderId="0" applyNumberFormat="0" applyBorder="0" applyAlignment="0" applyProtection="0"/>
    <xf numFmtId="0" fontId="83" fillId="18" borderId="0" applyNumberFormat="0" applyBorder="0" applyAlignment="0" applyProtection="0"/>
    <xf numFmtId="0" fontId="83" fillId="19" borderId="0" applyNumberFormat="0" applyBorder="0" applyAlignment="0" applyProtection="0"/>
    <xf numFmtId="0" fontId="83" fillId="19" borderId="0" applyNumberFormat="0" applyBorder="0" applyAlignment="0" applyProtection="0"/>
    <xf numFmtId="0" fontId="83" fillId="19" borderId="0" applyNumberFormat="0" applyBorder="0" applyAlignment="0" applyProtection="0"/>
    <xf numFmtId="0" fontId="88" fillId="7" borderId="0" applyNumberFormat="0" applyBorder="0" applyAlignment="0" applyProtection="0"/>
    <xf numFmtId="0" fontId="88" fillId="7" borderId="0" applyNumberFormat="0" applyBorder="0" applyAlignment="0" applyProtection="0"/>
    <xf numFmtId="0" fontId="88" fillId="7" borderId="0" applyNumberFormat="0" applyBorder="0" applyAlignment="0" applyProtection="0"/>
    <xf numFmtId="0" fontId="85" fillId="24" borderId="88" applyNumberFormat="0" applyAlignment="0" applyProtection="0"/>
    <xf numFmtId="0" fontId="85" fillId="24" borderId="88" applyNumberFormat="0" applyAlignment="0" applyProtection="0"/>
    <xf numFmtId="0" fontId="85" fillId="24" borderId="88" applyNumberFormat="0" applyAlignment="0" applyProtection="0"/>
    <xf numFmtId="0" fontId="98" fillId="26" borderId="70" applyNumberFormat="0" applyAlignment="0" applyProtection="0"/>
    <xf numFmtId="0" fontId="98" fillId="26" borderId="70" applyNumberFormat="0" applyAlignment="0" applyProtection="0"/>
    <xf numFmtId="0" fontId="98" fillId="26" borderId="70" applyNumberFormat="0" applyAlignment="0" applyProtection="0"/>
    <xf numFmtId="182" fontId="28" fillId="0" borderId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3" fontId="28" fillId="0" borderId="0" applyFill="0" applyBorder="0" applyAlignment="0" applyProtection="0"/>
    <xf numFmtId="165" fontId="28" fillId="0" borderId="0" applyFill="0" applyBorder="0" applyAlignment="0" applyProtection="0"/>
    <xf numFmtId="44" fontId="28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4" fillId="0" borderId="66" applyNumberFormat="0" applyFill="0" applyAlignment="0" applyProtection="0"/>
    <xf numFmtId="0" fontId="94" fillId="0" borderId="66" applyNumberFormat="0" applyFill="0" applyAlignment="0" applyProtection="0"/>
    <xf numFmtId="0" fontId="94" fillId="0" borderId="66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6" fillId="0" borderId="68" applyNumberFormat="0" applyFill="0" applyAlignment="0" applyProtection="0"/>
    <xf numFmtId="0" fontId="96" fillId="0" borderId="68" applyNumberFormat="0" applyFill="0" applyAlignment="0" applyProtection="0"/>
    <xf numFmtId="0" fontId="96" fillId="0" borderId="68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7" fillId="11" borderId="88" applyNumberFormat="0" applyAlignment="0" applyProtection="0"/>
    <xf numFmtId="0" fontId="87" fillId="11" borderId="88" applyNumberFormat="0" applyAlignment="0" applyProtection="0"/>
    <xf numFmtId="0" fontId="87" fillId="11" borderId="88" applyNumberFormat="0" applyAlignment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86" fillId="0" borderId="64" applyNumberFormat="0" applyFill="0" applyAlignment="0" applyProtection="0"/>
    <xf numFmtId="0" fontId="86" fillId="0" borderId="64" applyNumberFormat="0" applyFill="0" applyAlignment="0" applyProtection="0"/>
    <xf numFmtId="0" fontId="86" fillId="0" borderId="64" applyNumberFormat="0" applyFill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75" fontId="28" fillId="0" borderId="0" applyFill="0" applyBorder="0" applyAlignment="0" applyProtection="0"/>
    <xf numFmtId="175" fontId="28" fillId="0" borderId="0" applyFill="0" applyBorder="0" applyAlignment="0" applyProtection="0"/>
    <xf numFmtId="175" fontId="28" fillId="0" borderId="0" applyFill="0" applyBorder="0" applyAlignment="0" applyProtection="0"/>
    <xf numFmtId="182" fontId="28" fillId="0" borderId="0" applyFill="0" applyBorder="0" applyAlignment="0" applyProtection="0"/>
    <xf numFmtId="164" fontId="58" fillId="0" borderId="0" applyFont="0" applyFill="0" applyBorder="0" applyAlignment="0" applyProtection="0"/>
    <xf numFmtId="183" fontId="28" fillId="0" borderId="0" applyFill="0" applyBorder="0" applyAlignment="0" applyProtection="0"/>
    <xf numFmtId="165" fontId="5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0" fontId="28" fillId="0" borderId="0" applyFill="0" applyBorder="0" applyAlignment="0" applyProtection="0"/>
    <xf numFmtId="184" fontId="28" fillId="0" borderId="0" applyFill="0" applyBorder="0" applyAlignment="0" applyProtection="0"/>
    <xf numFmtId="165" fontId="58" fillId="0" borderId="0" applyFont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3" fontId="28" fillId="0" borderId="0" applyFill="0" applyBorder="0" applyAlignment="0" applyProtection="0"/>
    <xf numFmtId="185" fontId="28" fillId="0" borderId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83" fontId="28" fillId="0" borderId="0" applyFill="0" applyBorder="0" applyAlignment="0" applyProtection="0"/>
    <xf numFmtId="43" fontId="28" fillId="0" borderId="0" applyFill="0" applyBorder="0" applyAlignment="0" applyProtection="0"/>
    <xf numFmtId="0" fontId="89" fillId="25" borderId="0" applyNumberFormat="0" applyBorder="0" applyAlignment="0" applyProtection="0"/>
    <xf numFmtId="0" fontId="89" fillId="25" borderId="0" applyNumberFormat="0" applyBorder="0" applyAlignment="0" applyProtection="0"/>
    <xf numFmtId="0" fontId="89" fillId="25" borderId="0" applyNumberFormat="0" applyBorder="0" applyAlignment="0" applyProtection="0"/>
    <xf numFmtId="0" fontId="144" fillId="0" borderId="0"/>
    <xf numFmtId="0" fontId="58" fillId="0" borderId="0"/>
    <xf numFmtId="0" fontId="28" fillId="0" borderId="0"/>
    <xf numFmtId="0" fontId="144" fillId="0" borderId="0"/>
    <xf numFmtId="0" fontId="28" fillId="0" borderId="0"/>
    <xf numFmtId="0" fontId="58" fillId="0" borderId="0"/>
    <xf numFmtId="0" fontId="144" fillId="0" borderId="0"/>
    <xf numFmtId="0" fontId="28" fillId="0" borderId="0"/>
    <xf numFmtId="0" fontId="28" fillId="0" borderId="0"/>
    <xf numFmtId="0" fontId="2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44" fillId="0" borderId="0"/>
    <xf numFmtId="0" fontId="28" fillId="0" borderId="0"/>
    <xf numFmtId="0" fontId="28" fillId="0" borderId="0"/>
    <xf numFmtId="0" fontId="58" fillId="0" borderId="0"/>
    <xf numFmtId="165" fontId="28" fillId="0" borderId="0" applyFont="0" applyFill="0" applyBorder="0" applyAlignment="0" applyProtection="0"/>
    <xf numFmtId="0" fontId="58" fillId="0" borderId="0"/>
    <xf numFmtId="0" fontId="28" fillId="0" borderId="0"/>
    <xf numFmtId="0" fontId="28" fillId="0" borderId="0"/>
    <xf numFmtId="0" fontId="28" fillId="0" borderId="0"/>
    <xf numFmtId="0" fontId="58" fillId="0" borderId="0"/>
    <xf numFmtId="0" fontId="28" fillId="27" borderId="61" applyNumberFormat="0" applyFont="0" applyAlignment="0" applyProtection="0"/>
    <xf numFmtId="0" fontId="58" fillId="27" borderId="61" applyNumberFormat="0" applyFont="0" applyAlignment="0" applyProtection="0"/>
    <xf numFmtId="0" fontId="58" fillId="27" borderId="61" applyNumberFormat="0" applyFont="0" applyAlignment="0" applyProtection="0"/>
    <xf numFmtId="0" fontId="58" fillId="27" borderId="61" applyNumberFormat="0" applyFont="0" applyAlignment="0" applyProtection="0"/>
    <xf numFmtId="0" fontId="91" fillId="24" borderId="89" applyNumberFormat="0" applyAlignment="0" applyProtection="0"/>
    <xf numFmtId="0" fontId="91" fillId="24" borderId="89" applyNumberFormat="0" applyAlignment="0" applyProtection="0"/>
    <xf numFmtId="0" fontId="91" fillId="24" borderId="89" applyNumberFormat="0" applyAlignment="0" applyProtection="0"/>
    <xf numFmtId="9" fontId="58" fillId="0" borderId="0" applyFont="0" applyFill="0" applyBorder="0" applyAlignment="0" applyProtection="0"/>
    <xf numFmtId="9" fontId="28" fillId="0" borderId="0" applyFont="0" applyFill="0" applyBorder="0" applyAlignment="0" applyProtection="0"/>
    <xf numFmtId="187" fontId="101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</cellStyleXfs>
  <cellXfs count="980">
    <xf numFmtId="0" fontId="0" fillId="0" borderId="0" xfId="0"/>
    <xf numFmtId="1" fontId="29" fillId="0" borderId="0" xfId="0" applyNumberFormat="1" applyFont="1" applyAlignment="1">
      <alignment horizontal="center"/>
    </xf>
    <xf numFmtId="0" fontId="31" fillId="0" borderId="10" xfId="0" applyFont="1" applyBorder="1" applyAlignment="1">
      <alignment horizontal="center" vertical="top" wrapText="1"/>
    </xf>
    <xf numFmtId="0" fontId="31" fillId="0" borderId="11" xfId="0" applyFont="1" applyBorder="1" applyAlignment="1">
      <alignment horizontal="center" vertical="top" wrapText="1"/>
    </xf>
    <xf numFmtId="0" fontId="31" fillId="0" borderId="12" xfId="0" applyFont="1" applyBorder="1" applyAlignment="1">
      <alignment vertical="top" wrapText="1"/>
    </xf>
    <xf numFmtId="0" fontId="31" fillId="0" borderId="13" xfId="0" applyFont="1" applyBorder="1" applyAlignment="1">
      <alignment horizontal="right" vertical="top" wrapText="1"/>
    </xf>
    <xf numFmtId="0" fontId="0" fillId="0" borderId="14" xfId="0" applyBorder="1" applyAlignment="1">
      <alignment vertical="top" wrapText="1"/>
    </xf>
    <xf numFmtId="0" fontId="31" fillId="0" borderId="15" xfId="0" applyFont="1" applyBorder="1" applyAlignment="1">
      <alignment horizontal="center" vertical="top" wrapText="1"/>
    </xf>
    <xf numFmtId="0" fontId="31" fillId="0" borderId="10" xfId="0" applyFont="1" applyBorder="1" applyAlignment="1">
      <alignment horizontal="right" vertical="top" wrapText="1"/>
    </xf>
    <xf numFmtId="0" fontId="0" fillId="0" borderId="11" xfId="0" applyBorder="1" applyAlignment="1">
      <alignment vertical="top" wrapText="1"/>
    </xf>
    <xf numFmtId="0" fontId="31" fillId="0" borderId="16" xfId="0" applyFont="1" applyBorder="1" applyAlignment="1">
      <alignment horizontal="center" vertical="top" wrapText="1"/>
    </xf>
    <xf numFmtId="0" fontId="31" fillId="0" borderId="17" xfId="0" applyFont="1" applyBorder="1" applyAlignment="1">
      <alignment horizontal="right" vertical="top" wrapText="1"/>
    </xf>
    <xf numFmtId="0" fontId="35" fillId="0" borderId="0" xfId="0" applyFont="1" applyAlignment="1">
      <alignment horizontal="left" indent="3"/>
    </xf>
    <xf numFmtId="0" fontId="0" fillId="0" borderId="18" xfId="0" applyBorder="1" applyAlignment="1">
      <alignment vertical="top" wrapText="1"/>
    </xf>
    <xf numFmtId="3" fontId="31" fillId="0" borderId="10" xfId="0" applyNumberFormat="1" applyFont="1" applyBorder="1" applyAlignment="1">
      <alignment horizontal="right" vertical="top" wrapText="1"/>
    </xf>
    <xf numFmtId="0" fontId="32" fillId="0" borderId="0" xfId="0" applyFont="1" applyAlignment="1">
      <alignment horizontal="left" indent="3"/>
    </xf>
    <xf numFmtId="0" fontId="38" fillId="0" borderId="0" xfId="0" applyFont="1"/>
    <xf numFmtId="0" fontId="39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172" fontId="38" fillId="0" borderId="0" xfId="0" applyNumberFormat="1" applyFont="1"/>
    <xf numFmtId="0" fontId="38" fillId="0" borderId="0" xfId="0" applyFont="1" applyAlignment="1">
      <alignment horizontal="right" vertical="center"/>
    </xf>
    <xf numFmtId="0" fontId="41" fillId="0" borderId="0" xfId="0" applyFont="1" applyAlignment="1">
      <alignment horizontal="centerContinuous" vertical="center"/>
    </xf>
    <xf numFmtId="0" fontId="37" fillId="0" borderId="0" xfId="0" applyFont="1" applyAlignment="1">
      <alignment horizontal="centerContinuous" vertical="center"/>
    </xf>
    <xf numFmtId="0" fontId="40" fillId="0" borderId="0" xfId="0" applyFont="1" applyAlignment="1">
      <alignment horizontal="centerContinuous" vertical="center"/>
    </xf>
    <xf numFmtId="0" fontId="38" fillId="0" borderId="0" xfId="0" applyFont="1" applyAlignment="1">
      <alignment horizontal="centerContinuous" vertical="center"/>
    </xf>
    <xf numFmtId="171" fontId="40" fillId="0" borderId="0" xfId="0" applyNumberFormat="1" applyFont="1" applyAlignment="1">
      <alignment horizontal="right"/>
    </xf>
    <xf numFmtId="0" fontId="31" fillId="0" borderId="0" xfId="0" applyFont="1" applyAlignment="1">
      <alignment horizontal="right" vertical="top" wrapText="1"/>
    </xf>
    <xf numFmtId="0" fontId="0" fillId="0" borderId="24" xfId="0" applyBorder="1" applyAlignment="1">
      <alignment vertical="top" wrapText="1"/>
    </xf>
    <xf numFmtId="3" fontId="31" fillId="0" borderId="0" xfId="0" applyNumberFormat="1" applyFont="1" applyAlignment="1">
      <alignment horizontal="right" vertical="top" wrapText="1"/>
    </xf>
    <xf numFmtId="2" fontId="30" fillId="0" borderId="0" xfId="0" applyNumberFormat="1" applyFont="1" applyAlignment="1">
      <alignment horizontal="right" vertical="top" wrapText="1"/>
    </xf>
    <xf numFmtId="3" fontId="31" fillId="0" borderId="17" xfId="0" applyNumberFormat="1" applyFont="1" applyBorder="1" applyAlignment="1">
      <alignment horizontal="right" vertical="top" wrapText="1"/>
    </xf>
    <xf numFmtId="2" fontId="30" fillId="0" borderId="0" xfId="0" applyNumberFormat="1" applyFont="1" applyAlignment="1">
      <alignment horizontal="right" vertical="center" wrapText="1"/>
    </xf>
    <xf numFmtId="167" fontId="34" fillId="0" borderId="0" xfId="22" applyNumberFormat="1" applyFont="1" applyAlignment="1">
      <alignment horizontal="right" vertical="center" wrapText="1"/>
    </xf>
    <xf numFmtId="0" fontId="43" fillId="0" borderId="0" xfId="0" applyFont="1"/>
    <xf numFmtId="0" fontId="0" fillId="0" borderId="18" xfId="0" applyBorder="1"/>
    <xf numFmtId="0" fontId="0" fillId="0" borderId="17" xfId="0" applyBorder="1"/>
    <xf numFmtId="0" fontId="0" fillId="0" borderId="24" xfId="0" applyBorder="1"/>
    <xf numFmtId="3" fontId="31" fillId="0" borderId="17" xfId="0" applyNumberFormat="1" applyFont="1" applyBorder="1" applyAlignment="1">
      <alignment vertical="top" wrapText="1"/>
    </xf>
    <xf numFmtId="3" fontId="31" fillId="0" borderId="0" xfId="0" applyNumberFormat="1" applyFont="1" applyAlignment="1">
      <alignment vertical="top" wrapText="1"/>
    </xf>
    <xf numFmtId="2" fontId="30" fillId="0" borderId="17" xfId="0" applyNumberFormat="1" applyFont="1" applyBorder="1" applyAlignment="1">
      <alignment horizontal="right" vertical="center" wrapText="1"/>
    </xf>
    <xf numFmtId="0" fontId="31" fillId="0" borderId="0" xfId="0" applyFont="1" applyAlignment="1">
      <alignment horizontal="center" vertical="top" wrapText="1"/>
    </xf>
    <xf numFmtId="0" fontId="0" fillId="0" borderId="13" xfId="0" applyBorder="1"/>
    <xf numFmtId="0" fontId="31" fillId="0" borderId="30" xfId="0" applyFont="1" applyBorder="1" applyAlignment="1">
      <alignment horizontal="center" vertical="top" wrapText="1"/>
    </xf>
    <xf numFmtId="3" fontId="31" fillId="0" borderId="30" xfId="0" applyNumberFormat="1" applyFont="1" applyBorder="1" applyAlignment="1">
      <alignment horizontal="right" vertical="top" wrapText="1"/>
    </xf>
    <xf numFmtId="0" fontId="0" fillId="0" borderId="30" xfId="0" applyBorder="1"/>
    <xf numFmtId="0" fontId="0" fillId="0" borderId="34" xfId="0" applyBorder="1" applyAlignment="1">
      <alignment vertical="top" wrapText="1"/>
    </xf>
    <xf numFmtId="0" fontId="59" fillId="0" borderId="0" xfId="14"/>
    <xf numFmtId="0" fontId="60" fillId="0" borderId="37" xfId="14" applyFont="1" applyBorder="1"/>
    <xf numFmtId="168" fontId="59" fillId="0" borderId="0" xfId="14" applyNumberFormat="1" applyAlignment="1">
      <alignment horizontal="center"/>
    </xf>
    <xf numFmtId="0" fontId="59" fillId="0" borderId="0" xfId="14" applyAlignment="1">
      <alignment horizontal="right"/>
    </xf>
    <xf numFmtId="0" fontId="59" fillId="0" borderId="5" xfId="14" applyBorder="1" applyAlignment="1">
      <alignment horizontal="right" indent="2"/>
    </xf>
    <xf numFmtId="172" fontId="42" fillId="0" borderId="0" xfId="0" applyNumberFormat="1" applyFont="1" applyAlignment="1">
      <alignment horizontal="center"/>
    </xf>
    <xf numFmtId="0" fontId="36" fillId="0" borderId="0" xfId="0" applyFont="1"/>
    <xf numFmtId="0" fontId="42" fillId="0" borderId="0" xfId="0" applyFont="1"/>
    <xf numFmtId="0" fontId="46" fillId="0" borderId="0" xfId="0" applyFont="1"/>
    <xf numFmtId="0" fontId="47" fillId="0" borderId="0" xfId="0" applyFont="1" applyAlignment="1">
      <alignment horizontal="left" indent="1"/>
    </xf>
    <xf numFmtId="0" fontId="48" fillId="0" borderId="12" xfId="0" applyFont="1" applyBorder="1"/>
    <xf numFmtId="0" fontId="31" fillId="0" borderId="30" xfId="0" applyFont="1" applyBorder="1" applyAlignment="1">
      <alignment horizontal="right" vertical="top" wrapText="1"/>
    </xf>
    <xf numFmtId="0" fontId="34" fillId="0" borderId="10" xfId="0" applyFont="1" applyBorder="1" applyAlignment="1">
      <alignment vertical="top" wrapText="1"/>
    </xf>
    <xf numFmtId="0" fontId="29" fillId="0" borderId="0" xfId="0" applyFont="1" applyAlignment="1">
      <alignment vertical="top" wrapText="1"/>
    </xf>
    <xf numFmtId="0" fontId="29" fillId="0" borderId="17" xfId="0" applyFont="1" applyBorder="1" applyAlignment="1">
      <alignment vertical="top" wrapText="1"/>
    </xf>
    <xf numFmtId="0" fontId="59" fillId="0" borderId="1" xfId="14" applyBorder="1"/>
    <xf numFmtId="168" fontId="59" fillId="0" borderId="1" xfId="14" applyNumberFormat="1" applyBorder="1" applyAlignment="1">
      <alignment horizontal="center"/>
    </xf>
    <xf numFmtId="168" fontId="59" fillId="0" borderId="24" xfId="14" applyNumberFormat="1" applyBorder="1" applyAlignment="1">
      <alignment horizontal="center"/>
    </xf>
    <xf numFmtId="168" fontId="59" fillId="0" borderId="25" xfId="14" applyNumberFormat="1" applyBorder="1" applyAlignment="1">
      <alignment horizontal="center"/>
    </xf>
    <xf numFmtId="0" fontId="60" fillId="0" borderId="9" xfId="14" applyFont="1" applyBorder="1"/>
    <xf numFmtId="2" fontId="30" fillId="0" borderId="13" xfId="0" applyNumberFormat="1" applyFont="1" applyBorder="1" applyAlignment="1">
      <alignment horizontal="right" vertical="center" wrapText="1"/>
    </xf>
    <xf numFmtId="3" fontId="30" fillId="0" borderId="10" xfId="0" applyNumberFormat="1" applyFont="1" applyBorder="1" applyAlignment="1">
      <alignment vertical="top" wrapText="1"/>
    </xf>
    <xf numFmtId="2" fontId="30" fillId="0" borderId="17" xfId="0" applyNumberFormat="1" applyFont="1" applyBorder="1" applyAlignment="1">
      <alignment vertical="top" wrapText="1"/>
    </xf>
    <xf numFmtId="2" fontId="30" fillId="0" borderId="0" xfId="0" applyNumberFormat="1" applyFont="1" applyAlignment="1">
      <alignment vertical="top" wrapText="1"/>
    </xf>
    <xf numFmtId="3" fontId="30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3" fontId="30" fillId="0" borderId="0" xfId="0" applyNumberFormat="1" applyFont="1" applyAlignment="1">
      <alignment vertical="top" wrapText="1"/>
    </xf>
    <xf numFmtId="3" fontId="30" fillId="0" borderId="0" xfId="0" applyNumberFormat="1" applyFont="1" applyAlignment="1">
      <alignment horizontal="right" vertical="center" wrapText="1"/>
    </xf>
    <xf numFmtId="3" fontId="31" fillId="0" borderId="13" xfId="0" applyNumberFormat="1" applyFont="1" applyBorder="1" applyAlignment="1">
      <alignment vertical="top" wrapText="1"/>
    </xf>
    <xf numFmtId="3" fontId="30" fillId="0" borderId="30" xfId="0" applyNumberFormat="1" applyFont="1" applyBorder="1" applyAlignment="1">
      <alignment vertical="top" wrapText="1"/>
    </xf>
    <xf numFmtId="2" fontId="30" fillId="0" borderId="13" xfId="0" applyNumberFormat="1" applyFont="1" applyBorder="1" applyAlignment="1">
      <alignment vertical="top" wrapText="1"/>
    </xf>
    <xf numFmtId="3" fontId="30" fillId="0" borderId="30" xfId="0" applyNumberFormat="1" applyFont="1" applyBorder="1" applyAlignment="1">
      <alignment horizontal="right" vertical="center" wrapText="1"/>
    </xf>
    <xf numFmtId="167" fontId="34" fillId="0" borderId="30" xfId="22" applyNumberFormat="1" applyFont="1" applyBorder="1" applyAlignment="1">
      <alignment horizontal="right" vertical="center" wrapText="1"/>
    </xf>
    <xf numFmtId="167" fontId="34" fillId="0" borderId="13" xfId="22" applyNumberFormat="1" applyFont="1" applyBorder="1" applyAlignment="1">
      <alignment horizontal="right" vertical="center" wrapText="1"/>
    </xf>
    <xf numFmtId="167" fontId="34" fillId="0" borderId="10" xfId="22" applyNumberFormat="1" applyFont="1" applyBorder="1" applyAlignment="1">
      <alignment horizontal="right" vertical="center" wrapText="1"/>
    </xf>
    <xf numFmtId="0" fontId="30" fillId="0" borderId="34" xfId="0" applyFont="1" applyBorder="1" applyAlignment="1">
      <alignment horizontal="center" vertical="top" wrapText="1"/>
    </xf>
    <xf numFmtId="0" fontId="30" fillId="0" borderId="14" xfId="0" applyFont="1" applyBorder="1" applyAlignment="1">
      <alignment horizontal="center" vertical="top" wrapText="1"/>
    </xf>
    <xf numFmtId="0" fontId="0" fillId="0" borderId="34" xfId="0" applyBorder="1"/>
    <xf numFmtId="0" fontId="31" fillId="0" borderId="17" xfId="0" applyFont="1" applyBorder="1" applyAlignment="1">
      <alignment vertical="top" wrapText="1"/>
    </xf>
    <xf numFmtId="0" fontId="31" fillId="0" borderId="0" xfId="0" applyFont="1" applyAlignment="1">
      <alignment vertical="top" wrapText="1"/>
    </xf>
    <xf numFmtId="0" fontId="31" fillId="0" borderId="13" xfId="0" applyFont="1" applyBorder="1" applyAlignment="1">
      <alignment vertical="top" wrapText="1"/>
    </xf>
    <xf numFmtId="0" fontId="53" fillId="0" borderId="0" xfId="0" applyFont="1" applyAlignment="1">
      <alignment horizontal="left" indent="1"/>
    </xf>
    <xf numFmtId="168" fontId="59" fillId="0" borderId="30" xfId="14" applyNumberFormat="1" applyBorder="1" applyAlignment="1">
      <alignment horizontal="center"/>
    </xf>
    <xf numFmtId="0" fontId="59" fillId="0" borderId="37" xfId="14" applyBorder="1" applyAlignment="1">
      <alignment horizontal="left" indent="2"/>
    </xf>
    <xf numFmtId="168" fontId="59" fillId="0" borderId="0" xfId="14" applyNumberFormat="1"/>
    <xf numFmtId="0" fontId="59" fillId="0" borderId="10" xfId="14" applyBorder="1"/>
    <xf numFmtId="168" fontId="59" fillId="0" borderId="20" xfId="14" applyNumberFormat="1" applyBorder="1" applyAlignment="1">
      <alignment horizontal="center"/>
    </xf>
    <xf numFmtId="168" fontId="59" fillId="0" borderId="11" xfId="14" applyNumberFormat="1" applyBorder="1" applyAlignment="1">
      <alignment horizontal="center"/>
    </xf>
    <xf numFmtId="3" fontId="31" fillId="0" borderId="30" xfId="0" applyNumberFormat="1" applyFont="1" applyBorder="1" applyAlignment="1">
      <alignment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0" fillId="0" borderId="0" xfId="0" applyFont="1" applyAlignment="1">
      <alignment horizontal="center" vertical="center"/>
    </xf>
    <xf numFmtId="0" fontId="0" fillId="0" borderId="17" xfId="0" applyBorder="1" applyAlignment="1">
      <alignment horizontal="right" vertical="center"/>
    </xf>
    <xf numFmtId="168" fontId="59" fillId="0" borderId="17" xfId="14" applyNumberFormat="1" applyBorder="1" applyAlignment="1">
      <alignment horizontal="center"/>
    </xf>
    <xf numFmtId="168" fontId="59" fillId="0" borderId="18" xfId="14" applyNumberFormat="1" applyBorder="1" applyAlignment="1">
      <alignment horizontal="center"/>
    </xf>
    <xf numFmtId="0" fontId="59" fillId="0" borderId="12" xfId="14" applyBorder="1"/>
    <xf numFmtId="0" fontId="59" fillId="0" borderId="27" xfId="14" applyBorder="1"/>
    <xf numFmtId="0" fontId="59" fillId="0" borderId="15" xfId="14" applyBorder="1"/>
    <xf numFmtId="0" fontId="49" fillId="0" borderId="36" xfId="0" applyFont="1" applyBorder="1"/>
    <xf numFmtId="0" fontId="49" fillId="0" borderId="27" xfId="0" applyFont="1" applyBorder="1"/>
    <xf numFmtId="0" fontId="49" fillId="0" borderId="26" xfId="0" applyFont="1" applyBorder="1"/>
    <xf numFmtId="0" fontId="59" fillId="0" borderId="1" xfId="3" applyNumberFormat="1" applyFont="1" applyBorder="1" applyAlignment="1">
      <alignment horizontal="center"/>
    </xf>
    <xf numFmtId="9" fontId="59" fillId="0" borderId="0" xfId="22" applyFont="1"/>
    <xf numFmtId="167" fontId="59" fillId="0" borderId="0" xfId="22" applyNumberFormat="1" applyFont="1"/>
    <xf numFmtId="0" fontId="59" fillId="0" borderId="5" xfId="14" applyBorder="1"/>
    <xf numFmtId="0" fontId="60" fillId="0" borderId="21" xfId="14" applyFont="1" applyBorder="1" applyAlignment="1">
      <alignment horizontal="center" vertical="center" wrapText="1"/>
    </xf>
    <xf numFmtId="0" fontId="60" fillId="0" borderId="5" xfId="14" applyFont="1" applyBorder="1" applyAlignment="1">
      <alignment horizontal="center" vertical="center" wrapText="1"/>
    </xf>
    <xf numFmtId="0" fontId="25" fillId="0" borderId="37" xfId="14" applyFont="1" applyBorder="1"/>
    <xf numFmtId="167" fontId="59" fillId="0" borderId="10" xfId="22" applyNumberFormat="1" applyFont="1" applyBorder="1" applyAlignment="1">
      <alignment horizontal="center"/>
    </xf>
    <xf numFmtId="167" fontId="59" fillId="0" borderId="1" xfId="22" applyNumberFormat="1" applyFont="1" applyBorder="1" applyAlignment="1">
      <alignment horizontal="center"/>
    </xf>
    <xf numFmtId="167" fontId="59" fillId="0" borderId="0" xfId="22" applyNumberFormat="1" applyFont="1" applyAlignment="1">
      <alignment horizontal="center"/>
    </xf>
    <xf numFmtId="167" fontId="60" fillId="5" borderId="10" xfId="22" applyNumberFormat="1" applyFont="1" applyFill="1" applyBorder="1" applyAlignment="1">
      <alignment horizontal="center"/>
    </xf>
    <xf numFmtId="167" fontId="60" fillId="5" borderId="1" xfId="22" applyNumberFormat="1" applyFont="1" applyFill="1" applyBorder="1" applyAlignment="1">
      <alignment horizontal="center"/>
    </xf>
    <xf numFmtId="167" fontId="60" fillId="5" borderId="0" xfId="22" applyNumberFormat="1" applyFont="1" applyFill="1" applyAlignment="1">
      <alignment horizontal="center"/>
    </xf>
    <xf numFmtId="0" fontId="64" fillId="5" borderId="37" xfId="14" applyFont="1" applyFill="1" applyBorder="1" applyAlignment="1">
      <alignment vertical="center"/>
    </xf>
    <xf numFmtId="167" fontId="59" fillId="0" borderId="20" xfId="22" applyNumberFormat="1" applyFont="1" applyBorder="1" applyAlignment="1">
      <alignment horizontal="center"/>
    </xf>
    <xf numFmtId="167" fontId="59" fillId="0" borderId="30" xfId="22" applyNumberFormat="1" applyFont="1" applyBorder="1" applyAlignment="1">
      <alignment horizontal="center"/>
    </xf>
    <xf numFmtId="0" fontId="25" fillId="0" borderId="0" xfId="14" applyFont="1"/>
    <xf numFmtId="0" fontId="59" fillId="0" borderId="28" xfId="14" applyBorder="1"/>
    <xf numFmtId="167" fontId="59" fillId="0" borderId="22" xfId="22" applyNumberFormat="1" applyFont="1" applyBorder="1" applyAlignment="1">
      <alignment horizontal="center"/>
    </xf>
    <xf numFmtId="167" fontId="60" fillId="5" borderId="22" xfId="22" applyNumberFormat="1" applyFont="1" applyFill="1" applyBorder="1" applyAlignment="1">
      <alignment horizontal="center"/>
    </xf>
    <xf numFmtId="168" fontId="59" fillId="0" borderId="22" xfId="14" applyNumberFormat="1" applyBorder="1" applyAlignment="1">
      <alignment horizontal="center"/>
    </xf>
    <xf numFmtId="168" fontId="59" fillId="0" borderId="23" xfId="14" applyNumberFormat="1" applyBorder="1" applyAlignment="1">
      <alignment horizontal="center"/>
    </xf>
    <xf numFmtId="0" fontId="63" fillId="3" borderId="0" xfId="14" applyFont="1" applyFill="1" applyAlignment="1">
      <alignment horizontal="center" vertical="center"/>
    </xf>
    <xf numFmtId="0" fontId="60" fillId="0" borderId="0" xfId="14" applyFont="1" applyAlignment="1">
      <alignment horizontal="center" vertical="center" wrapText="1"/>
    </xf>
    <xf numFmtId="0" fontId="24" fillId="0" borderId="37" xfId="14" applyFont="1" applyBorder="1"/>
    <xf numFmtId="0" fontId="63" fillId="0" borderId="0" xfId="14" applyFont="1" applyAlignment="1">
      <alignment horizontal="center" vertical="center"/>
    </xf>
    <xf numFmtId="0" fontId="62" fillId="0" borderId="12" xfId="14" applyFont="1" applyBorder="1" applyAlignment="1">
      <alignment horizontal="center" vertical="center"/>
    </xf>
    <xf numFmtId="0" fontId="24" fillId="0" borderId="37" xfId="14" applyFont="1" applyBorder="1" applyAlignment="1">
      <alignment horizontal="left" indent="2"/>
    </xf>
    <xf numFmtId="0" fontId="24" fillId="0" borderId="0" xfId="14" applyFont="1"/>
    <xf numFmtId="0" fontId="23" fillId="0" borderId="37" xfId="14" applyFont="1" applyBorder="1" applyAlignment="1">
      <alignment horizontal="left" indent="2"/>
    </xf>
    <xf numFmtId="0" fontId="59" fillId="0" borderId="22" xfId="14" applyBorder="1"/>
    <xf numFmtId="0" fontId="22" fillId="0" borderId="37" xfId="14" applyFont="1" applyBorder="1" applyAlignment="1">
      <alignment horizontal="left" indent="2"/>
    </xf>
    <xf numFmtId="169" fontId="69" fillId="0" borderId="56" xfId="0" applyNumberFormat="1" applyFont="1" applyBorder="1" applyAlignment="1">
      <alignment horizontal="center"/>
    </xf>
    <xf numFmtId="169" fontId="69" fillId="0" borderId="57" xfId="0" applyNumberFormat="1" applyFont="1" applyBorder="1" applyAlignment="1">
      <alignment horizontal="center"/>
    </xf>
    <xf numFmtId="169" fontId="69" fillId="0" borderId="58" xfId="0" applyNumberFormat="1" applyFont="1" applyBorder="1" applyAlignment="1">
      <alignment horizontal="center"/>
    </xf>
    <xf numFmtId="170" fontId="70" fillId="0" borderId="1" xfId="0" applyNumberFormat="1" applyFont="1" applyBorder="1" applyAlignment="1">
      <alignment horizontal="center" vertical="center"/>
    </xf>
    <xf numFmtId="170" fontId="70" fillId="0" borderId="20" xfId="0" applyNumberFormat="1" applyFont="1" applyBorder="1" applyAlignment="1">
      <alignment horizontal="center" vertical="center"/>
    </xf>
    <xf numFmtId="170" fontId="70" fillId="0" borderId="22" xfId="0" applyNumberFormat="1" applyFont="1" applyBorder="1" applyAlignment="1">
      <alignment horizontal="center" vertical="center"/>
    </xf>
    <xf numFmtId="169" fontId="59" fillId="0" borderId="0" xfId="14" applyNumberFormat="1" applyAlignment="1">
      <alignment horizontal="right"/>
    </xf>
    <xf numFmtId="0" fontId="43" fillId="0" borderId="13" xfId="0" applyFont="1" applyBorder="1" applyAlignment="1">
      <alignment horizontal="center" vertical="center" wrapText="1"/>
    </xf>
    <xf numFmtId="167" fontId="73" fillId="0" borderId="0" xfId="22" applyNumberFormat="1" applyFont="1" applyAlignment="1">
      <alignment horizontal="center"/>
    </xf>
    <xf numFmtId="0" fontId="59" fillId="0" borderId="37" xfId="14" applyBorder="1" applyAlignment="1">
      <alignment vertical="center"/>
    </xf>
    <xf numFmtId="0" fontId="21" fillId="0" borderId="0" xfId="14" applyFont="1"/>
    <xf numFmtId="0" fontId="20" fillId="0" borderId="37" xfId="14" applyFont="1" applyBorder="1" applyAlignment="1">
      <alignment horizontal="left" indent="2"/>
    </xf>
    <xf numFmtId="0" fontId="19" fillId="0" borderId="37" xfId="14" applyFont="1" applyBorder="1" applyAlignment="1">
      <alignment horizontal="left" indent="2"/>
    </xf>
    <xf numFmtId="3" fontId="52" fillId="0" borderId="1" xfId="0" applyNumberFormat="1" applyFont="1" applyBorder="1" applyAlignment="1">
      <alignment horizontal="center" vertical="center"/>
    </xf>
    <xf numFmtId="3" fontId="52" fillId="0" borderId="0" xfId="0" applyNumberFormat="1" applyFont="1" applyAlignment="1">
      <alignment horizontal="center" vertical="center"/>
    </xf>
    <xf numFmtId="3" fontId="52" fillId="0" borderId="1" xfId="0" applyNumberFormat="1" applyFont="1" applyBorder="1" applyAlignment="1">
      <alignment horizontal="center"/>
    </xf>
    <xf numFmtId="3" fontId="52" fillId="0" borderId="0" xfId="0" applyNumberFormat="1" applyFont="1" applyAlignment="1">
      <alignment horizontal="center"/>
    </xf>
    <xf numFmtId="0" fontId="56" fillId="0" borderId="10" xfId="0" applyFont="1" applyBorder="1"/>
    <xf numFmtId="0" fontId="75" fillId="0" borderId="10" xfId="0" applyFont="1" applyBorder="1" applyAlignment="1">
      <alignment horizontal="left" vertical="center" indent="1"/>
    </xf>
    <xf numFmtId="0" fontId="76" fillId="0" borderId="10" xfId="0" applyFont="1" applyBorder="1" applyAlignment="1">
      <alignment horizontal="left" vertical="center" indent="8"/>
    </xf>
    <xf numFmtId="0" fontId="76" fillId="0" borderId="10" xfId="0" applyFont="1" applyBorder="1" applyAlignment="1">
      <alignment horizontal="left" vertical="center" indent="1"/>
    </xf>
    <xf numFmtId="0" fontId="76" fillId="0" borderId="10" xfId="0" applyFont="1" applyBorder="1" applyAlignment="1">
      <alignment horizontal="left" vertical="center" indent="7"/>
    </xf>
    <xf numFmtId="0" fontId="77" fillId="0" borderId="10" xfId="0" applyFont="1" applyBorder="1" applyAlignment="1">
      <alignment horizontal="left" vertical="center" indent="1"/>
    </xf>
    <xf numFmtId="0" fontId="76" fillId="0" borderId="11" xfId="0" applyFont="1" applyBorder="1" applyAlignment="1">
      <alignment horizontal="left" vertical="center" indent="7"/>
    </xf>
    <xf numFmtId="0" fontId="78" fillId="0" borderId="10" xfId="0" applyFont="1" applyBorder="1" applyAlignment="1">
      <alignment horizontal="center" vertical="center"/>
    </xf>
    <xf numFmtId="0" fontId="78" fillId="0" borderId="1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171" fontId="79" fillId="0" borderId="27" xfId="0" applyNumberFormat="1" applyFont="1" applyBorder="1" applyAlignment="1">
      <alignment horizontal="center" vertical="center"/>
    </xf>
    <xf numFmtId="170" fontId="70" fillId="0" borderId="59" xfId="0" applyNumberFormat="1" applyFont="1" applyBorder="1" applyAlignment="1">
      <alignment horizontal="center" vertical="center"/>
    </xf>
    <xf numFmtId="170" fontId="59" fillId="0" borderId="10" xfId="14" applyNumberFormat="1" applyBorder="1" applyAlignment="1">
      <alignment horizontal="center"/>
    </xf>
    <xf numFmtId="170" fontId="59" fillId="0" borderId="1" xfId="14" applyNumberFormat="1" applyBorder="1" applyAlignment="1">
      <alignment horizontal="center"/>
    </xf>
    <xf numFmtId="170" fontId="59" fillId="0" borderId="0" xfId="14" applyNumberFormat="1" applyAlignment="1">
      <alignment horizontal="center"/>
    </xf>
    <xf numFmtId="170" fontId="59" fillId="0" borderId="17" xfId="14" applyNumberFormat="1" applyBorder="1" applyAlignment="1">
      <alignment horizontal="center"/>
    </xf>
    <xf numFmtId="170" fontId="70" fillId="0" borderId="10" xfId="0" applyNumberFormat="1" applyFont="1" applyBorder="1" applyAlignment="1">
      <alignment horizontal="center" vertical="center"/>
    </xf>
    <xf numFmtId="0" fontId="59" fillId="0" borderId="0" xfId="14" applyAlignment="1">
      <alignment vertical="center"/>
    </xf>
    <xf numFmtId="0" fontId="59" fillId="0" borderId="19" xfId="14" applyBorder="1" applyAlignment="1">
      <alignment horizontal="center"/>
    </xf>
    <xf numFmtId="0" fontId="59" fillId="0" borderId="10" xfId="14" applyBorder="1" applyAlignment="1">
      <alignment horizontal="center"/>
    </xf>
    <xf numFmtId="0" fontId="59" fillId="0" borderId="1" xfId="14" applyBorder="1" applyAlignment="1">
      <alignment horizontal="center"/>
    </xf>
    <xf numFmtId="173" fontId="59" fillId="0" borderId="30" xfId="14" applyNumberFormat="1" applyBorder="1" applyAlignment="1">
      <alignment horizontal="center"/>
    </xf>
    <xf numFmtId="0" fontId="59" fillId="0" borderId="17" xfId="14" applyBorder="1" applyAlignment="1">
      <alignment horizontal="center"/>
    </xf>
    <xf numFmtId="170" fontId="70" fillId="0" borderId="28" xfId="0" applyNumberFormat="1" applyFont="1" applyBorder="1" applyAlignment="1">
      <alignment horizontal="center" vertical="center"/>
    </xf>
    <xf numFmtId="0" fontId="60" fillId="0" borderId="9" xfId="14" applyFont="1" applyBorder="1" applyAlignment="1">
      <alignment vertical="center"/>
    </xf>
    <xf numFmtId="0" fontId="60" fillId="0" borderId="37" xfId="14" applyFont="1" applyBorder="1" applyAlignment="1">
      <alignment vertical="center"/>
    </xf>
    <xf numFmtId="0" fontId="27" fillId="0" borderId="37" xfId="14" applyFont="1" applyBorder="1" applyAlignment="1">
      <alignment vertical="center"/>
    </xf>
    <xf numFmtId="0" fontId="59" fillId="0" borderId="37" xfId="14" applyBorder="1" applyAlignment="1">
      <alignment horizontal="left" vertical="center" indent="2"/>
    </xf>
    <xf numFmtId="0" fontId="59" fillId="0" borderId="37" xfId="14" applyBorder="1" applyAlignment="1">
      <alignment horizontal="left" vertical="center" wrapText="1" indent="2"/>
    </xf>
    <xf numFmtId="0" fontId="52" fillId="0" borderId="1" xfId="0" applyFont="1" applyBorder="1" applyAlignment="1">
      <alignment horizontal="center" vertical="center"/>
    </xf>
    <xf numFmtId="170" fontId="52" fillId="0" borderId="1" xfId="0" applyNumberFormat="1" applyFont="1" applyBorder="1" applyAlignment="1">
      <alignment horizontal="center" vertical="center"/>
    </xf>
    <xf numFmtId="3" fontId="52" fillId="0" borderId="30" xfId="0" applyNumberFormat="1" applyFont="1" applyBorder="1" applyAlignment="1">
      <alignment horizontal="center" vertical="center"/>
    </xf>
    <xf numFmtId="170" fontId="52" fillId="0" borderId="30" xfId="0" applyNumberFormat="1" applyFont="1" applyBorder="1" applyAlignment="1">
      <alignment horizontal="center" vertical="center"/>
    </xf>
    <xf numFmtId="0" fontId="56" fillId="0" borderId="30" xfId="0" applyFont="1" applyBorder="1"/>
    <xf numFmtId="0" fontId="56" fillId="0" borderId="1" xfId="0" applyFont="1" applyBorder="1"/>
    <xf numFmtId="10" fontId="52" fillId="0" borderId="1" xfId="22" applyNumberFormat="1" applyFont="1" applyBorder="1" applyAlignment="1">
      <alignment horizontal="center" vertical="center"/>
    </xf>
    <xf numFmtId="10" fontId="52" fillId="0" borderId="30" xfId="22" applyNumberFormat="1" applyFont="1" applyBorder="1" applyAlignment="1">
      <alignment horizontal="center" vertical="center"/>
    </xf>
    <xf numFmtId="170" fontId="52" fillId="0" borderId="0" xfId="0" applyNumberFormat="1" applyFont="1" applyAlignment="1">
      <alignment horizontal="center" vertical="center"/>
    </xf>
    <xf numFmtId="170" fontId="52" fillId="0" borderId="13" xfId="0" applyNumberFormat="1" applyFont="1" applyBorder="1" applyAlignment="1">
      <alignment horizontal="center" vertical="center"/>
    </xf>
    <xf numFmtId="0" fontId="56" fillId="0" borderId="0" xfId="0" applyFont="1"/>
    <xf numFmtId="4" fontId="52" fillId="0" borderId="1" xfId="0" applyNumberFormat="1" applyFont="1" applyBorder="1" applyAlignment="1">
      <alignment horizontal="center" vertical="center"/>
    </xf>
    <xf numFmtId="4" fontId="52" fillId="0" borderId="0" xfId="0" applyNumberFormat="1" applyFont="1" applyAlignment="1">
      <alignment horizontal="center" vertical="center"/>
    </xf>
    <xf numFmtId="170" fontId="56" fillId="0" borderId="1" xfId="0" applyNumberFormat="1" applyFont="1" applyBorder="1" applyAlignment="1">
      <alignment horizontal="center" vertical="center"/>
    </xf>
    <xf numFmtId="4" fontId="52" fillId="0" borderId="25" xfId="0" applyNumberFormat="1" applyFont="1" applyBorder="1" applyAlignment="1">
      <alignment horizontal="center" vertical="center"/>
    </xf>
    <xf numFmtId="4" fontId="52" fillId="0" borderId="24" xfId="0" applyNumberFormat="1" applyFont="1" applyBorder="1" applyAlignment="1">
      <alignment horizontal="center" vertical="center"/>
    </xf>
    <xf numFmtId="0" fontId="59" fillId="0" borderId="10" xfId="14" applyBorder="1" applyAlignment="1">
      <alignment horizontal="left" indent="2"/>
    </xf>
    <xf numFmtId="0" fontId="15" fillId="0" borderId="37" xfId="14" applyFont="1" applyBorder="1" applyAlignment="1">
      <alignment horizontal="left" vertical="center" indent="2"/>
    </xf>
    <xf numFmtId="0" fontId="15" fillId="0" borderId="37" xfId="14" applyFont="1" applyBorder="1" applyAlignment="1">
      <alignment horizontal="left" indent="2"/>
    </xf>
    <xf numFmtId="0" fontId="15" fillId="0" borderId="10" xfId="14" applyFont="1" applyBorder="1" applyAlignment="1">
      <alignment horizontal="left" indent="2"/>
    </xf>
    <xf numFmtId="0" fontId="15" fillId="0" borderId="37" xfId="14" applyFont="1" applyBorder="1" applyAlignment="1">
      <alignment horizontal="left" vertical="center" wrapText="1" indent="2"/>
    </xf>
    <xf numFmtId="167" fontId="70" fillId="0" borderId="20" xfId="22" applyNumberFormat="1" applyFont="1" applyBorder="1" applyAlignment="1">
      <alignment horizontal="center" vertical="center"/>
    </xf>
    <xf numFmtId="167" fontId="70" fillId="0" borderId="59" xfId="22" applyNumberFormat="1" applyFont="1" applyBorder="1" applyAlignment="1">
      <alignment horizontal="center" vertical="center"/>
    </xf>
    <xf numFmtId="167" fontId="70" fillId="0" borderId="22" xfId="22" applyNumberFormat="1" applyFont="1" applyBorder="1" applyAlignment="1">
      <alignment horizontal="center" vertical="center"/>
    </xf>
    <xf numFmtId="0" fontId="59" fillId="0" borderId="27" xfId="14" applyBorder="1" applyAlignment="1">
      <alignment horizontal="center"/>
    </xf>
    <xf numFmtId="177" fontId="31" fillId="0" borderId="13" xfId="0" applyNumberFormat="1" applyFont="1" applyBorder="1" applyAlignment="1">
      <alignment horizontal="right" vertical="top" wrapText="1"/>
    </xf>
    <xf numFmtId="177" fontId="31" fillId="0" borderId="0" xfId="0" applyNumberFormat="1" applyFont="1" applyAlignment="1">
      <alignment horizontal="right" vertical="top" wrapText="1"/>
    </xf>
    <xf numFmtId="177" fontId="31" fillId="0" borderId="17" xfId="0" applyNumberFormat="1" applyFont="1" applyBorder="1" applyAlignment="1">
      <alignment horizontal="right" vertical="top" wrapText="1"/>
    </xf>
    <xf numFmtId="0" fontId="43" fillId="0" borderId="0" xfId="0" applyFont="1" applyAlignment="1">
      <alignment horizontal="left"/>
    </xf>
    <xf numFmtId="0" fontId="43" fillId="0" borderId="0" xfId="0" applyFont="1" applyAlignment="1">
      <alignment horizontal="left" vertical="center"/>
    </xf>
    <xf numFmtId="176" fontId="103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180" fontId="43" fillId="0" borderId="0" xfId="3" applyNumberFormat="1" applyFont="1" applyBorder="1" applyAlignment="1">
      <alignment horizontal="center" vertical="center"/>
    </xf>
    <xf numFmtId="2" fontId="43" fillId="0" borderId="0" xfId="0" applyNumberFormat="1" applyFont="1" applyAlignment="1">
      <alignment horizontal="center" vertical="center"/>
    </xf>
    <xf numFmtId="9" fontId="43" fillId="0" borderId="0" xfId="22" applyFont="1" applyBorder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180" fontId="43" fillId="0" borderId="0" xfId="3" applyNumberFormat="1" applyFont="1" applyBorder="1" applyAlignment="1">
      <alignment horizontal="center" vertical="center" wrapText="1"/>
    </xf>
    <xf numFmtId="2" fontId="43" fillId="0" borderId="0" xfId="0" applyNumberFormat="1" applyFont="1" applyAlignment="1">
      <alignment horizontal="center" vertical="center" wrapText="1"/>
    </xf>
    <xf numFmtId="0" fontId="43" fillId="0" borderId="0" xfId="0" applyFont="1" applyAlignment="1">
      <alignment wrapText="1"/>
    </xf>
    <xf numFmtId="180" fontId="43" fillId="0" borderId="91" xfId="3" applyNumberFormat="1" applyFont="1" applyBorder="1" applyAlignment="1">
      <alignment horizontal="center" vertical="center"/>
    </xf>
    <xf numFmtId="2" fontId="43" fillId="0" borderId="91" xfId="3" applyNumberFormat="1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102" fillId="0" borderId="0" xfId="0" applyFont="1" applyAlignment="1">
      <alignment horizontal="center" vertical="center"/>
    </xf>
    <xf numFmtId="1" fontId="43" fillId="0" borderId="0" xfId="0" applyNumberFormat="1" applyFont="1" applyAlignment="1">
      <alignment horizontal="center" vertical="center"/>
    </xf>
    <xf numFmtId="2" fontId="43" fillId="0" borderId="91" xfId="0" applyNumberFormat="1" applyFont="1" applyBorder="1" applyAlignment="1">
      <alignment horizontal="center" vertical="center"/>
    </xf>
    <xf numFmtId="1" fontId="43" fillId="0" borderId="91" xfId="0" applyNumberFormat="1" applyFont="1" applyBorder="1" applyAlignment="1">
      <alignment horizontal="center" vertical="center"/>
    </xf>
    <xf numFmtId="166" fontId="43" fillId="0" borderId="0" xfId="3" applyFont="1" applyAlignment="1">
      <alignment horizontal="center" vertical="center"/>
    </xf>
    <xf numFmtId="167" fontId="43" fillId="0" borderId="0" xfId="22" applyNumberFormat="1" applyFont="1" applyFill="1" applyAlignment="1">
      <alignment horizontal="center" vertical="center"/>
    </xf>
    <xf numFmtId="167" fontId="43" fillId="0" borderId="0" xfId="22" applyNumberFormat="1" applyFont="1" applyAlignment="1">
      <alignment horizontal="center" vertical="center"/>
    </xf>
    <xf numFmtId="10" fontId="43" fillId="0" borderId="0" xfId="22" applyNumberFormat="1" applyFont="1" applyAlignment="1">
      <alignment horizontal="center" vertical="center"/>
    </xf>
    <xf numFmtId="2" fontId="43" fillId="0" borderId="94" xfId="0" applyNumberFormat="1" applyFont="1" applyBorder="1" applyAlignment="1">
      <alignment horizontal="center" vertical="center"/>
    </xf>
    <xf numFmtId="167" fontId="43" fillId="0" borderId="91" xfId="22" applyNumberFormat="1" applyFont="1" applyBorder="1" applyAlignment="1">
      <alignment horizontal="center" vertical="center"/>
    </xf>
    <xf numFmtId="0" fontId="71" fillId="0" borderId="0" xfId="0" applyFont="1"/>
    <xf numFmtId="0" fontId="74" fillId="0" borderId="0" xfId="0" applyFont="1"/>
    <xf numFmtId="0" fontId="74" fillId="0" borderId="0" xfId="0" applyFont="1" applyAlignment="1">
      <alignment horizontal="center" vertical="center" wrapText="1"/>
    </xf>
    <xf numFmtId="181" fontId="71" fillId="0" borderId="13" xfId="3" applyNumberFormat="1" applyFont="1" applyBorder="1"/>
    <xf numFmtId="181" fontId="71" fillId="0" borderId="0" xfId="3" applyNumberFormat="1" applyFont="1" applyBorder="1"/>
    <xf numFmtId="181" fontId="71" fillId="0" borderId="76" xfId="3" applyNumberFormat="1" applyFont="1" applyBorder="1"/>
    <xf numFmtId="181" fontId="71" fillId="0" borderId="32" xfId="3" applyNumberFormat="1" applyFont="1" applyBorder="1"/>
    <xf numFmtId="0" fontId="71" fillId="0" borderId="0" xfId="0" applyFont="1" applyAlignment="1">
      <alignment horizontal="center"/>
    </xf>
    <xf numFmtId="181" fontId="71" fillId="0" borderId="0" xfId="3" applyNumberFormat="1" applyFont="1"/>
    <xf numFmtId="181" fontId="71" fillId="0" borderId="4" xfId="3" applyNumberFormat="1" applyFont="1" applyBorder="1"/>
    <xf numFmtId="0" fontId="71" fillId="0" borderId="98" xfId="0" applyFont="1" applyBorder="1"/>
    <xf numFmtId="168" fontId="71" fillId="0" borderId="13" xfId="3" applyNumberFormat="1" applyFont="1" applyBorder="1"/>
    <xf numFmtId="168" fontId="71" fillId="0" borderId="76" xfId="3" applyNumberFormat="1" applyFont="1" applyBorder="1"/>
    <xf numFmtId="168" fontId="71" fillId="0" borderId="0" xfId="3" applyNumberFormat="1" applyFont="1"/>
    <xf numFmtId="168" fontId="71" fillId="0" borderId="4" xfId="3" applyNumberFormat="1" applyFont="1" applyBorder="1"/>
    <xf numFmtId="0" fontId="109" fillId="0" borderId="0" xfId="14" applyFont="1" applyAlignment="1">
      <alignment horizontal="center" vertical="center"/>
    </xf>
    <xf numFmtId="169" fontId="74" fillId="0" borderId="18" xfId="14" applyNumberFormat="1" applyFont="1" applyBorder="1" applyAlignment="1">
      <alignment horizontal="center" vertical="center" wrapText="1"/>
    </xf>
    <xf numFmtId="0" fontId="71" fillId="0" borderId="0" xfId="0" applyFont="1" applyAlignment="1">
      <alignment vertical="center" wrapText="1"/>
    </xf>
    <xf numFmtId="0" fontId="71" fillId="0" borderId="0" xfId="0" applyFont="1" applyAlignment="1">
      <alignment vertical="center"/>
    </xf>
    <xf numFmtId="0" fontId="108" fillId="0" borderId="0" xfId="0" applyFont="1"/>
    <xf numFmtId="0" fontId="71" fillId="0" borderId="0" xfId="14" applyFont="1"/>
    <xf numFmtId="0" fontId="74" fillId="0" borderId="19" xfId="14" applyFont="1" applyBorder="1" applyAlignment="1">
      <alignment vertical="center"/>
    </xf>
    <xf numFmtId="0" fontId="74" fillId="0" borderId="8" xfId="14" applyFont="1" applyBorder="1" applyAlignment="1">
      <alignment horizontal="center" vertical="center"/>
    </xf>
    <xf numFmtId="0" fontId="74" fillId="0" borderId="0" xfId="14" applyFont="1" applyAlignment="1">
      <alignment horizontal="center" vertical="center" wrapText="1"/>
    </xf>
    <xf numFmtId="0" fontId="71" fillId="0" borderId="9" xfId="14" applyFont="1" applyBorder="1"/>
    <xf numFmtId="0" fontId="74" fillId="0" borderId="15" xfId="14" applyFont="1" applyBorder="1"/>
    <xf numFmtId="168" fontId="71" fillId="0" borderId="9" xfId="14" applyNumberFormat="1" applyFont="1" applyBorder="1" applyAlignment="1">
      <alignment horizontal="center" vertical="center"/>
    </xf>
    <xf numFmtId="168" fontId="71" fillId="0" borderId="17" xfId="14" applyNumberFormat="1" applyFont="1" applyBorder="1" applyAlignment="1">
      <alignment horizontal="center" vertical="center"/>
    </xf>
    <xf numFmtId="0" fontId="71" fillId="0" borderId="37" xfId="14" applyFont="1" applyBorder="1" applyAlignment="1">
      <alignment horizontal="center" vertical="center"/>
    </xf>
    <xf numFmtId="168" fontId="71" fillId="0" borderId="37" xfId="14" applyNumberFormat="1" applyFont="1" applyBorder="1" applyAlignment="1">
      <alignment horizontal="center" vertical="center"/>
    </xf>
    <xf numFmtId="167" fontId="71" fillId="0" borderId="0" xfId="22" applyNumberFormat="1" applyFont="1" applyAlignment="1">
      <alignment horizontal="center"/>
    </xf>
    <xf numFmtId="9" fontId="71" fillId="0" borderId="0" xfId="22" applyFont="1"/>
    <xf numFmtId="167" fontId="74" fillId="0" borderId="0" xfId="22" applyNumberFormat="1" applyFont="1" applyAlignment="1">
      <alignment horizontal="center"/>
    </xf>
    <xf numFmtId="168" fontId="71" fillId="0" borderId="0" xfId="14" applyNumberFormat="1" applyFont="1" applyAlignment="1">
      <alignment horizontal="center"/>
    </xf>
    <xf numFmtId="167" fontId="71" fillId="0" borderId="0" xfId="22" applyNumberFormat="1" applyFont="1"/>
    <xf numFmtId="0" fontId="71" fillId="0" borderId="0" xfId="14" applyFont="1" applyAlignment="1">
      <alignment horizontal="right"/>
    </xf>
    <xf numFmtId="168" fontId="71" fillId="0" borderId="0" xfId="14" applyNumberFormat="1" applyFont="1"/>
    <xf numFmtId="0" fontId="71" fillId="0" borderId="37" xfId="14" applyFont="1" applyBorder="1" applyAlignment="1">
      <alignment vertical="center"/>
    </xf>
    <xf numFmtId="168" fontId="71" fillId="0" borderId="37" xfId="22" applyNumberFormat="1" applyFont="1" applyBorder="1" applyAlignment="1">
      <alignment horizontal="center" vertical="center"/>
    </xf>
    <xf numFmtId="168" fontId="71" fillId="0" borderId="17" xfId="22" applyNumberFormat="1" applyFont="1" applyBorder="1" applyAlignment="1">
      <alignment horizontal="center" vertical="center"/>
    </xf>
    <xf numFmtId="0" fontId="71" fillId="0" borderId="37" xfId="14" applyFont="1" applyBorder="1"/>
    <xf numFmtId="0" fontId="74" fillId="5" borderId="0" xfId="0" applyFont="1" applyFill="1" applyAlignment="1">
      <alignment horizontal="center" vertical="center"/>
    </xf>
    <xf numFmtId="168" fontId="74" fillId="5" borderId="37" xfId="14" applyNumberFormat="1" applyFont="1" applyFill="1" applyBorder="1" applyAlignment="1">
      <alignment horizontal="center" vertical="center"/>
    </xf>
    <xf numFmtId="168" fontId="74" fillId="5" borderId="17" xfId="14" applyNumberFormat="1" applyFont="1" applyFill="1" applyBorder="1" applyAlignment="1">
      <alignment horizontal="center" vertical="center"/>
    </xf>
    <xf numFmtId="0" fontId="71" fillId="0" borderId="5" xfId="14" applyFont="1" applyBorder="1"/>
    <xf numFmtId="0" fontId="74" fillId="0" borderId="24" xfId="14" applyFont="1" applyBorder="1" applyAlignment="1">
      <alignment horizontal="center"/>
    </xf>
    <xf numFmtId="167" fontId="71" fillId="0" borderId="5" xfId="22" applyNumberFormat="1" applyFont="1" applyBorder="1" applyAlignment="1">
      <alignment horizontal="center" vertical="center"/>
    </xf>
    <xf numFmtId="167" fontId="71" fillId="0" borderId="18" xfId="22" applyNumberFormat="1" applyFont="1" applyBorder="1" applyAlignment="1">
      <alignment horizontal="center" vertical="center"/>
    </xf>
    <xf numFmtId="167" fontId="112" fillId="0" borderId="0" xfId="22" applyNumberFormat="1" applyFont="1" applyAlignment="1">
      <alignment horizontal="center"/>
    </xf>
    <xf numFmtId="0" fontId="109" fillId="2" borderId="0" xfId="14" applyFont="1" applyFill="1" applyAlignment="1">
      <alignment horizontal="center" vertical="center"/>
    </xf>
    <xf numFmtId="0" fontId="74" fillId="0" borderId="11" xfId="14" applyFont="1" applyBorder="1" applyAlignment="1">
      <alignment horizontal="center" vertical="center" wrapText="1"/>
    </xf>
    <xf numFmtId="0" fontId="74" fillId="0" borderId="18" xfId="14" applyFont="1" applyBorder="1" applyAlignment="1">
      <alignment horizontal="center" vertical="center" wrapText="1"/>
    </xf>
    <xf numFmtId="0" fontId="74" fillId="0" borderId="17" xfId="14" applyFont="1" applyBorder="1" applyAlignment="1">
      <alignment horizontal="center" vertical="center" wrapText="1"/>
    </xf>
    <xf numFmtId="0" fontId="71" fillId="0" borderId="12" xfId="14" applyFont="1" applyBorder="1" applyAlignment="1">
      <alignment horizontal="center" vertical="center"/>
    </xf>
    <xf numFmtId="0" fontId="71" fillId="0" borderId="16" xfId="14" applyFont="1" applyBorder="1" applyAlignment="1">
      <alignment horizontal="center" vertical="center"/>
    </xf>
    <xf numFmtId="2" fontId="112" fillId="0" borderId="12" xfId="14" applyNumberFormat="1" applyFont="1" applyBorder="1" applyAlignment="1">
      <alignment horizontal="center" vertical="center"/>
    </xf>
    <xf numFmtId="2" fontId="112" fillId="0" borderId="16" xfId="14" applyNumberFormat="1" applyFont="1" applyBorder="1" applyAlignment="1">
      <alignment horizontal="center" vertical="center"/>
    </xf>
    <xf numFmtId="168" fontId="71" fillId="0" borderId="10" xfId="14" applyNumberFormat="1" applyFont="1" applyBorder="1" applyAlignment="1">
      <alignment horizontal="center" vertical="center"/>
    </xf>
    <xf numFmtId="167" fontId="71" fillId="0" borderId="10" xfId="22" applyNumberFormat="1" applyFont="1" applyBorder="1" applyAlignment="1">
      <alignment horizontal="center" vertical="center"/>
    </xf>
    <xf numFmtId="167" fontId="71" fillId="0" borderId="17" xfId="22" applyNumberFormat="1" applyFont="1" applyBorder="1" applyAlignment="1">
      <alignment horizontal="center" vertical="center"/>
    </xf>
    <xf numFmtId="168" fontId="74" fillId="5" borderId="10" xfId="14" applyNumberFormat="1" applyFont="1" applyFill="1" applyBorder="1" applyAlignment="1">
      <alignment horizontal="center" vertical="center"/>
    </xf>
    <xf numFmtId="167" fontId="71" fillId="0" borderId="11" xfId="22" applyNumberFormat="1" applyFont="1" applyBorder="1" applyAlignment="1">
      <alignment horizontal="center" vertical="center"/>
    </xf>
    <xf numFmtId="1" fontId="45" fillId="0" borderId="0" xfId="0" applyNumberFormat="1" applyFont="1" applyAlignment="1">
      <alignment horizontal="center"/>
    </xf>
    <xf numFmtId="0" fontId="43" fillId="0" borderId="12" xfId="0" applyFont="1" applyBorder="1" applyAlignment="1">
      <alignment vertical="top" wrapText="1"/>
    </xf>
    <xf numFmtId="0" fontId="43" fillId="0" borderId="16" xfId="0" applyFont="1" applyBorder="1" applyAlignment="1">
      <alignment horizontal="center" vertical="top" wrapText="1"/>
    </xf>
    <xf numFmtId="0" fontId="43" fillId="0" borderId="12" xfId="0" applyFont="1" applyBorder="1" applyAlignment="1">
      <alignment horizontal="center" vertical="top" wrapText="1"/>
    </xf>
    <xf numFmtId="0" fontId="43" fillId="0" borderId="15" xfId="0" applyFont="1" applyBorder="1" applyAlignment="1">
      <alignment horizontal="center" vertical="center" wrapText="1"/>
    </xf>
    <xf numFmtId="0" fontId="43" fillId="0" borderId="35" xfId="0" applyFont="1" applyBorder="1" applyAlignment="1">
      <alignment horizontal="center" vertical="top" wrapText="1"/>
    </xf>
    <xf numFmtId="0" fontId="43" fillId="0" borderId="36" xfId="0" applyFont="1" applyBorder="1"/>
    <xf numFmtId="0" fontId="43" fillId="0" borderId="15" xfId="0" applyFont="1" applyBorder="1"/>
    <xf numFmtId="0" fontId="43" fillId="0" borderId="35" xfId="0" applyFont="1" applyBorder="1"/>
    <xf numFmtId="0" fontId="43" fillId="0" borderId="16" xfId="0" applyFont="1" applyBorder="1"/>
    <xf numFmtId="4" fontId="43" fillId="0" borderId="10" xfId="0" applyNumberFormat="1" applyFont="1" applyBorder="1" applyAlignment="1">
      <alignment horizontal="center" vertical="center" wrapText="1"/>
    </xf>
    <xf numFmtId="4" fontId="43" fillId="0" borderId="0" xfId="0" applyNumberFormat="1" applyFont="1" applyAlignment="1">
      <alignment horizontal="center" vertical="center" wrapText="1"/>
    </xf>
    <xf numFmtId="4" fontId="43" fillId="0" borderId="30" xfId="0" applyNumberFormat="1" applyFont="1" applyBorder="1" applyAlignment="1">
      <alignment horizontal="center" vertical="center" wrapText="1"/>
    </xf>
    <xf numFmtId="4" fontId="43" fillId="0" borderId="13" xfId="0" applyNumberFormat="1" applyFont="1" applyBorder="1" applyAlignment="1">
      <alignment horizontal="center" vertical="center" wrapText="1"/>
    </xf>
    <xf numFmtId="3" fontId="43" fillId="0" borderId="17" xfId="0" applyNumberFormat="1" applyFont="1" applyBorder="1" applyAlignment="1">
      <alignment horizontal="center" vertical="center" wrapText="1"/>
    </xf>
    <xf numFmtId="0" fontId="43" fillId="0" borderId="30" xfId="0" applyFont="1" applyBorder="1"/>
    <xf numFmtId="0" fontId="43" fillId="0" borderId="11" xfId="0" applyFont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 wrapText="1"/>
    </xf>
    <xf numFmtId="170" fontId="43" fillId="0" borderId="11" xfId="0" applyNumberFormat="1" applyFont="1" applyBorder="1" applyAlignment="1">
      <alignment horizontal="center" vertical="center" wrapText="1"/>
    </xf>
    <xf numFmtId="170" fontId="43" fillId="0" borderId="24" xfId="0" applyNumberFormat="1" applyFont="1" applyBorder="1" applyAlignment="1">
      <alignment horizontal="center" vertical="center" wrapText="1"/>
    </xf>
    <xf numFmtId="170" fontId="43" fillId="0" borderId="34" xfId="0" applyNumberFormat="1" applyFont="1" applyBorder="1" applyAlignment="1">
      <alignment horizontal="center" vertical="center" wrapText="1"/>
    </xf>
    <xf numFmtId="170" fontId="43" fillId="0" borderId="14" xfId="0" applyNumberFormat="1" applyFont="1" applyBorder="1" applyAlignment="1">
      <alignment horizontal="center" vertical="center"/>
    </xf>
    <xf numFmtId="170" fontId="43" fillId="0" borderId="24" xfId="0" applyNumberFormat="1" applyFont="1" applyBorder="1" applyAlignment="1">
      <alignment horizontal="center" vertical="center"/>
    </xf>
    <xf numFmtId="170" fontId="43" fillId="0" borderId="34" xfId="0" applyNumberFormat="1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43" fillId="0" borderId="24" xfId="0" applyFont="1" applyBorder="1"/>
    <xf numFmtId="0" fontId="43" fillId="0" borderId="18" xfId="0" applyFont="1" applyBorder="1"/>
    <xf numFmtId="0" fontId="106" fillId="0" borderId="0" xfId="0" applyFont="1" applyAlignment="1">
      <alignment horizontal="left" indent="3"/>
    </xf>
    <xf numFmtId="0" fontId="55" fillId="0" borderId="0" xfId="0" applyFont="1" applyAlignment="1">
      <alignment horizontal="left" indent="3"/>
    </xf>
    <xf numFmtId="0" fontId="44" fillId="0" borderId="0" xfId="0" applyFont="1" applyAlignment="1">
      <alignment horizontal="left" indent="3"/>
    </xf>
    <xf numFmtId="0" fontId="45" fillId="0" borderId="0" xfId="0" applyFont="1"/>
    <xf numFmtId="170" fontId="43" fillId="0" borderId="10" xfId="0" applyNumberFormat="1" applyFont="1" applyBorder="1" applyAlignment="1">
      <alignment horizontal="center" vertical="center" wrapText="1"/>
    </xf>
    <xf numFmtId="170" fontId="43" fillId="0" borderId="0" xfId="0" applyNumberFormat="1" applyFont="1" applyAlignment="1">
      <alignment horizontal="center" vertical="center" wrapText="1"/>
    </xf>
    <xf numFmtId="170" fontId="43" fillId="0" borderId="30" xfId="0" applyNumberFormat="1" applyFont="1" applyBorder="1" applyAlignment="1">
      <alignment horizontal="center" vertical="center" wrapText="1"/>
    </xf>
    <xf numFmtId="170" fontId="43" fillId="0" borderId="13" xfId="0" applyNumberFormat="1" applyFont="1" applyBorder="1" applyAlignment="1">
      <alignment horizontal="center" vertical="center" wrapText="1"/>
    </xf>
    <xf numFmtId="3" fontId="43" fillId="0" borderId="13" xfId="0" applyNumberFormat="1" applyFont="1" applyBorder="1" applyAlignment="1">
      <alignment horizontal="center" vertical="center" wrapText="1"/>
    </xf>
    <xf numFmtId="0" fontId="104" fillId="0" borderId="0" xfId="0" applyFont="1" applyAlignment="1">
      <alignment horizontal="center"/>
    </xf>
    <xf numFmtId="0" fontId="102" fillId="0" borderId="0" xfId="0" applyFont="1" applyAlignment="1">
      <alignment vertical="top" wrapText="1"/>
    </xf>
    <xf numFmtId="0" fontId="43" fillId="0" borderId="15" xfId="0" applyFont="1" applyBorder="1" applyAlignment="1">
      <alignment horizontal="center" vertical="top" wrapText="1"/>
    </xf>
    <xf numFmtId="0" fontId="43" fillId="0" borderId="36" xfId="0" applyFont="1" applyBorder="1" applyAlignment="1">
      <alignment horizontal="center" vertical="top" wrapText="1"/>
    </xf>
    <xf numFmtId="3" fontId="43" fillId="0" borderId="0" xfId="0" applyNumberFormat="1" applyFont="1" applyAlignment="1">
      <alignment horizontal="right" vertical="center" wrapText="1" indent="1"/>
    </xf>
    <xf numFmtId="177" fontId="43" fillId="0" borderId="0" xfId="0" applyNumberFormat="1" applyFont="1" applyAlignment="1">
      <alignment horizontal="center" vertical="center" wrapText="1"/>
    </xf>
    <xf numFmtId="3" fontId="43" fillId="0" borderId="30" xfId="0" applyNumberFormat="1" applyFont="1" applyBorder="1" applyAlignment="1">
      <alignment horizontal="right" vertical="center" wrapText="1" indent="2"/>
    </xf>
    <xf numFmtId="177" fontId="43" fillId="0" borderId="13" xfId="0" applyNumberFormat="1" applyFont="1" applyBorder="1" applyAlignment="1">
      <alignment horizontal="center" vertical="center" wrapText="1"/>
    </xf>
    <xf numFmtId="3" fontId="43" fillId="0" borderId="0" xfId="0" applyNumberFormat="1" applyFont="1" applyAlignment="1">
      <alignment horizontal="right" vertical="center" wrapText="1" indent="2"/>
    </xf>
    <xf numFmtId="3" fontId="43" fillId="0" borderId="30" xfId="0" applyNumberFormat="1" applyFont="1" applyBorder="1" applyAlignment="1">
      <alignment horizontal="right" vertical="center" wrapText="1" indent="1"/>
    </xf>
    <xf numFmtId="3" fontId="43" fillId="0" borderId="10" xfId="0" applyNumberFormat="1" applyFont="1" applyBorder="1" applyAlignment="1">
      <alignment horizontal="right" vertical="center" wrapText="1" indent="2"/>
    </xf>
    <xf numFmtId="177" fontId="43" fillId="0" borderId="17" xfId="0" applyNumberFormat="1" applyFont="1" applyBorder="1" applyAlignment="1">
      <alignment horizontal="center" vertical="center" wrapText="1"/>
    </xf>
    <xf numFmtId="3" fontId="43" fillId="0" borderId="30" xfId="3" applyNumberFormat="1" applyFont="1" applyBorder="1" applyAlignment="1">
      <alignment horizontal="right" vertical="center" wrapText="1" indent="2"/>
    </xf>
    <xf numFmtId="0" fontId="43" fillId="0" borderId="10" xfId="0" applyFont="1" applyBorder="1" applyAlignment="1">
      <alignment horizontal="right" vertical="center" wrapText="1" indent="2"/>
    </xf>
    <xf numFmtId="0" fontId="43" fillId="0" borderId="17" xfId="0" applyFont="1" applyBorder="1" applyAlignment="1">
      <alignment horizontal="right" vertical="center" wrapText="1" indent="2"/>
    </xf>
    <xf numFmtId="0" fontId="43" fillId="0" borderId="0" xfId="0" applyFont="1" applyAlignment="1">
      <alignment horizontal="right" vertical="center" wrapText="1" indent="2"/>
    </xf>
    <xf numFmtId="0" fontId="43" fillId="0" borderId="30" xfId="0" applyFont="1" applyBorder="1" applyAlignment="1">
      <alignment horizontal="right" vertical="center" wrapText="1" indent="2"/>
    </xf>
    <xf numFmtId="0" fontId="43" fillId="0" borderId="13" xfId="0" applyFont="1" applyBorder="1" applyAlignment="1">
      <alignment horizontal="right" vertical="center" wrapText="1" indent="2"/>
    </xf>
    <xf numFmtId="0" fontId="43" fillId="0" borderId="30" xfId="0" applyFont="1" applyBorder="1" applyAlignment="1">
      <alignment horizontal="right" vertical="center" wrapText="1" indent="1"/>
    </xf>
    <xf numFmtId="0" fontId="43" fillId="0" borderId="10" xfId="0" applyFont="1" applyBorder="1" applyAlignment="1">
      <alignment horizontal="right" vertical="center" wrapText="1" indent="4"/>
    </xf>
    <xf numFmtId="0" fontId="43" fillId="0" borderId="17" xfId="0" applyFont="1" applyBorder="1" applyAlignment="1">
      <alignment horizontal="right" vertical="top" wrapText="1"/>
    </xf>
    <xf numFmtId="3" fontId="102" fillId="0" borderId="0" xfId="0" applyNumberFormat="1" applyFont="1" applyAlignment="1">
      <alignment horizontal="right" vertical="center" wrapText="1" indent="1"/>
    </xf>
    <xf numFmtId="2" fontId="102" fillId="0" borderId="0" xfId="0" applyNumberFormat="1" applyFont="1" applyAlignment="1">
      <alignment horizontal="right" vertical="center" wrapText="1" indent="2"/>
    </xf>
    <xf numFmtId="3" fontId="102" fillId="0" borderId="30" xfId="0" applyNumberFormat="1" applyFont="1" applyBorder="1" applyAlignment="1">
      <alignment horizontal="right" vertical="center" wrapText="1" indent="2"/>
    </xf>
    <xf numFmtId="2" fontId="102" fillId="0" borderId="13" xfId="0" applyNumberFormat="1" applyFont="1" applyBorder="1" applyAlignment="1">
      <alignment horizontal="right" vertical="center" wrapText="1" indent="2"/>
    </xf>
    <xf numFmtId="3" fontId="102" fillId="0" borderId="0" xfId="0" applyNumberFormat="1" applyFont="1" applyAlignment="1">
      <alignment horizontal="right" vertical="center" wrapText="1" indent="2"/>
    </xf>
    <xf numFmtId="3" fontId="102" fillId="0" borderId="30" xfId="0" applyNumberFormat="1" applyFont="1" applyBorder="1" applyAlignment="1">
      <alignment horizontal="right" vertical="center" wrapText="1" indent="1"/>
    </xf>
    <xf numFmtId="3" fontId="102" fillId="0" borderId="10" xfId="0" applyNumberFormat="1" applyFont="1" applyBorder="1" applyAlignment="1">
      <alignment horizontal="right" vertical="center" wrapText="1" indent="2"/>
    </xf>
    <xf numFmtId="2" fontId="102" fillId="0" borderId="17" xfId="0" applyNumberFormat="1" applyFont="1" applyBorder="1" applyAlignment="1">
      <alignment horizontal="right" vertical="top" wrapText="1"/>
    </xf>
    <xf numFmtId="2" fontId="102" fillId="0" borderId="0" xfId="0" applyNumberFormat="1" applyFont="1" applyAlignment="1">
      <alignment horizontal="center" vertical="center" wrapText="1"/>
    </xf>
    <xf numFmtId="0" fontId="45" fillId="0" borderId="17" xfId="0" applyFont="1" applyBorder="1" applyAlignment="1">
      <alignment vertical="top" wrapText="1"/>
    </xf>
    <xf numFmtId="167" fontId="116" fillId="0" borderId="0" xfId="22" applyNumberFormat="1" applyFont="1" applyAlignment="1">
      <alignment horizontal="center" vertical="center" wrapText="1"/>
    </xf>
    <xf numFmtId="167" fontId="116" fillId="0" borderId="30" xfId="22" applyNumberFormat="1" applyFont="1" applyBorder="1" applyAlignment="1">
      <alignment horizontal="center" vertical="center" wrapText="1"/>
    </xf>
    <xf numFmtId="167" fontId="116" fillId="0" borderId="13" xfId="22" applyNumberFormat="1" applyFont="1" applyBorder="1" applyAlignment="1">
      <alignment horizontal="center" vertical="center" wrapText="1"/>
    </xf>
    <xf numFmtId="167" fontId="116" fillId="0" borderId="10" xfId="22" applyNumberFormat="1" applyFont="1" applyBorder="1" applyAlignment="1">
      <alignment horizontal="center" vertical="center" wrapText="1"/>
    </xf>
    <xf numFmtId="167" fontId="116" fillId="0" borderId="17" xfId="22" applyNumberFormat="1" applyFont="1" applyBorder="1" applyAlignment="1">
      <alignment horizontal="right" vertical="top" wrapText="1"/>
    </xf>
    <xf numFmtId="0" fontId="43" fillId="0" borderId="11" xfId="0" applyFont="1" applyBorder="1" applyAlignment="1">
      <alignment horizontal="center" vertical="top" wrapText="1"/>
    </xf>
    <xf numFmtId="0" fontId="43" fillId="0" borderId="18" xfId="0" applyFont="1" applyBorder="1" applyAlignment="1">
      <alignment vertical="top" wrapText="1"/>
    </xf>
    <xf numFmtId="0" fontId="43" fillId="0" borderId="24" xfId="0" applyFont="1" applyBorder="1" applyAlignment="1">
      <alignment vertical="top" wrapText="1"/>
    </xf>
    <xf numFmtId="0" fontId="43" fillId="0" borderId="34" xfId="0" applyFont="1" applyBorder="1" applyAlignment="1">
      <alignment vertical="top" wrapText="1"/>
    </xf>
    <xf numFmtId="0" fontId="43" fillId="0" borderId="14" xfId="0" applyFont="1" applyBorder="1" applyAlignment="1">
      <alignment vertical="top" wrapText="1"/>
    </xf>
    <xf numFmtId="0" fontId="43" fillId="0" borderId="11" xfId="0" applyFont="1" applyBorder="1" applyAlignment="1">
      <alignment vertical="top" wrapText="1"/>
    </xf>
    <xf numFmtId="0" fontId="43" fillId="0" borderId="0" xfId="0" applyFont="1" applyAlignment="1">
      <alignment horizontal="center"/>
    </xf>
    <xf numFmtId="2" fontId="102" fillId="0" borderId="17" xfId="0" applyNumberFormat="1" applyFont="1" applyBorder="1" applyAlignment="1">
      <alignment horizontal="right" vertical="center" wrapText="1" indent="2"/>
    </xf>
    <xf numFmtId="167" fontId="116" fillId="0" borderId="17" xfId="22" applyNumberFormat="1" applyFont="1" applyBorder="1" applyAlignment="1">
      <alignment horizontal="center" vertical="center" wrapText="1"/>
    </xf>
    <xf numFmtId="2" fontId="118" fillId="0" borderId="0" xfId="0" applyNumberFormat="1" applyFont="1" applyAlignment="1">
      <alignment horizontal="center" vertical="center" wrapText="1"/>
    </xf>
    <xf numFmtId="2" fontId="118" fillId="0" borderId="13" xfId="0" applyNumberFormat="1" applyFont="1" applyBorder="1" applyAlignment="1">
      <alignment horizontal="center" vertical="center" wrapText="1"/>
    </xf>
    <xf numFmtId="2" fontId="118" fillId="0" borderId="17" xfId="0" applyNumberFormat="1" applyFont="1" applyBorder="1" applyAlignment="1">
      <alignment horizontal="center" vertical="center" wrapText="1"/>
    </xf>
    <xf numFmtId="0" fontId="43" fillId="0" borderId="0" xfId="0" applyFont="1" applyAlignment="1">
      <alignment horizontal="right" vertical="center" wrapText="1" indent="1"/>
    </xf>
    <xf numFmtId="0" fontId="43" fillId="0" borderId="13" xfId="0" applyFont="1" applyBorder="1" applyAlignment="1">
      <alignment horizontal="right" vertical="center" wrapText="1" indent="1"/>
    </xf>
    <xf numFmtId="2" fontId="102" fillId="0" borderId="0" xfId="0" applyNumberFormat="1" applyFont="1" applyAlignment="1">
      <alignment horizontal="right" vertical="center" wrapText="1" indent="1"/>
    </xf>
    <xf numFmtId="3" fontId="102" fillId="0" borderId="77" xfId="0" applyNumberFormat="1" applyFont="1" applyBorder="1" applyAlignment="1">
      <alignment horizontal="right" vertical="center" wrapText="1" indent="1"/>
    </xf>
    <xf numFmtId="2" fontId="102" fillId="0" borderId="13" xfId="0" applyNumberFormat="1" applyFont="1" applyBorder="1" applyAlignment="1">
      <alignment horizontal="right" vertical="center" wrapText="1" indent="1"/>
    </xf>
    <xf numFmtId="167" fontId="116" fillId="0" borderId="0" xfId="22" applyNumberFormat="1" applyFont="1" applyAlignment="1">
      <alignment horizontal="right" vertical="top" wrapText="1" indent="1"/>
    </xf>
    <xf numFmtId="167" fontId="116" fillId="0" borderId="77" xfId="22" applyNumberFormat="1" applyFont="1" applyBorder="1" applyAlignment="1">
      <alignment horizontal="right" vertical="top" wrapText="1" indent="1"/>
    </xf>
    <xf numFmtId="167" fontId="116" fillId="0" borderId="13" xfId="22" applyNumberFormat="1" applyFont="1" applyBorder="1" applyAlignment="1">
      <alignment horizontal="right" vertical="top" wrapText="1" indent="1"/>
    </xf>
    <xf numFmtId="0" fontId="102" fillId="0" borderId="0" xfId="0" applyFont="1" applyAlignment="1">
      <alignment horizontal="center" vertical="top" wrapText="1"/>
    </xf>
    <xf numFmtId="3" fontId="43" fillId="0" borderId="0" xfId="0" applyNumberFormat="1" applyFont="1" applyAlignment="1">
      <alignment horizontal="center" vertical="center" wrapText="1"/>
    </xf>
    <xf numFmtId="0" fontId="43" fillId="0" borderId="10" xfId="0" applyFont="1" applyBorder="1" applyAlignment="1">
      <alignment horizontal="center" vertical="top" wrapText="1"/>
    </xf>
    <xf numFmtId="3" fontId="43" fillId="0" borderId="10" xfId="0" applyNumberFormat="1" applyFont="1" applyBorder="1" applyAlignment="1">
      <alignment horizontal="right" vertical="center" wrapText="1" indent="1"/>
    </xf>
    <xf numFmtId="0" fontId="43" fillId="0" borderId="13" xfId="0" applyFont="1" applyBorder="1" applyAlignment="1">
      <alignment horizontal="right" vertical="center" wrapText="1"/>
    </xf>
    <xf numFmtId="0" fontId="43" fillId="0" borderId="0" xfId="0" applyFont="1" applyAlignment="1">
      <alignment horizontal="right" vertical="center" wrapText="1"/>
    </xf>
    <xf numFmtId="0" fontId="43" fillId="0" borderId="17" xfId="0" applyFont="1" applyBorder="1" applyAlignment="1">
      <alignment horizontal="right" vertical="center" wrapText="1"/>
    </xf>
    <xf numFmtId="2" fontId="102" fillId="0" borderId="13" xfId="0" applyNumberFormat="1" applyFont="1" applyBorder="1" applyAlignment="1">
      <alignment horizontal="right" vertical="center" wrapText="1"/>
    </xf>
    <xf numFmtId="2" fontId="102" fillId="0" borderId="0" xfId="0" applyNumberFormat="1" applyFont="1" applyAlignment="1">
      <alignment horizontal="right" vertical="center" wrapText="1"/>
    </xf>
    <xf numFmtId="2" fontId="102" fillId="0" borderId="17" xfId="0" applyNumberFormat="1" applyFont="1" applyBorder="1" applyAlignment="1">
      <alignment horizontal="right" vertical="center" wrapText="1"/>
    </xf>
    <xf numFmtId="0" fontId="45" fillId="0" borderId="18" xfId="0" applyFont="1" applyBorder="1" applyAlignment="1">
      <alignment vertical="top" wrapText="1"/>
    </xf>
    <xf numFmtId="167" fontId="116" fillId="0" borderId="11" xfId="22" applyNumberFormat="1" applyFont="1" applyBorder="1" applyAlignment="1">
      <alignment horizontal="right" vertical="center" wrapText="1" indent="2"/>
    </xf>
    <xf numFmtId="167" fontId="116" fillId="0" borderId="14" xfId="22" applyNumberFormat="1" applyFont="1" applyBorder="1" applyAlignment="1">
      <alignment horizontal="right" vertical="center" wrapText="1" indent="2"/>
    </xf>
    <xf numFmtId="167" fontId="116" fillId="0" borderId="24" xfId="22" applyNumberFormat="1" applyFont="1" applyBorder="1" applyAlignment="1">
      <alignment horizontal="right" vertical="center" wrapText="1" indent="2"/>
    </xf>
    <xf numFmtId="167" fontId="116" fillId="0" borderId="18" xfId="22" applyNumberFormat="1" applyFont="1" applyBorder="1" applyAlignment="1">
      <alignment horizontal="right" vertical="center" wrapText="1"/>
    </xf>
    <xf numFmtId="0" fontId="45" fillId="0" borderId="0" xfId="0" applyFont="1" applyAlignment="1">
      <alignment vertical="top" wrapText="1"/>
    </xf>
    <xf numFmtId="167" fontId="116" fillId="0" borderId="0" xfId="22" applyNumberFormat="1" applyFont="1" applyAlignment="1">
      <alignment horizontal="right" vertical="center" wrapText="1"/>
    </xf>
    <xf numFmtId="0" fontId="43" fillId="0" borderId="15" xfId="0" applyFont="1" applyBorder="1" applyAlignment="1">
      <alignment vertical="top" wrapText="1"/>
    </xf>
    <xf numFmtId="0" fontId="43" fillId="0" borderId="36" xfId="0" applyFont="1" applyBorder="1" applyAlignment="1">
      <alignment vertical="top" wrapText="1"/>
    </xf>
    <xf numFmtId="0" fontId="43" fillId="0" borderId="16" xfId="0" applyFont="1" applyBorder="1" applyAlignment="1">
      <alignment vertical="top" wrapText="1"/>
    </xf>
    <xf numFmtId="3" fontId="43" fillId="0" borderId="10" xfId="0" applyNumberFormat="1" applyFont="1" applyBorder="1" applyAlignment="1">
      <alignment horizontal="right" vertical="top" wrapText="1"/>
    </xf>
    <xf numFmtId="3" fontId="43" fillId="0" borderId="0" xfId="0" applyNumberFormat="1" applyFont="1" applyAlignment="1">
      <alignment vertical="top" wrapText="1"/>
    </xf>
    <xf numFmtId="3" fontId="43" fillId="0" borderId="30" xfId="0" applyNumberFormat="1" applyFont="1" applyBorder="1" applyAlignment="1">
      <alignment horizontal="right" vertical="top" wrapText="1"/>
    </xf>
    <xf numFmtId="3" fontId="43" fillId="0" borderId="13" xfId="0" applyNumberFormat="1" applyFont="1" applyBorder="1" applyAlignment="1">
      <alignment vertical="top" wrapText="1"/>
    </xf>
    <xf numFmtId="3" fontId="43" fillId="0" borderId="0" xfId="0" applyNumberFormat="1" applyFont="1" applyAlignment="1">
      <alignment horizontal="right" vertical="top" wrapText="1"/>
    </xf>
    <xf numFmtId="3" fontId="43" fillId="0" borderId="17" xfId="0" applyNumberFormat="1" applyFont="1" applyBorder="1" applyAlignment="1">
      <alignment vertical="top" wrapText="1"/>
    </xf>
    <xf numFmtId="3" fontId="43" fillId="0" borderId="10" xfId="0" applyNumberFormat="1" applyFont="1" applyBorder="1" applyAlignment="1">
      <alignment horizontal="right" vertical="top" wrapText="1" indent="1"/>
    </xf>
    <xf numFmtId="3" fontId="43" fillId="0" borderId="17" xfId="0" applyNumberFormat="1" applyFont="1" applyBorder="1" applyAlignment="1">
      <alignment horizontal="center" vertical="top" wrapText="1"/>
    </xf>
    <xf numFmtId="0" fontId="43" fillId="0" borderId="0" xfId="0" applyFont="1" applyAlignment="1">
      <alignment horizontal="right" vertical="top" wrapText="1"/>
    </xf>
    <xf numFmtId="0" fontId="43" fillId="0" borderId="30" xfId="0" applyFont="1" applyBorder="1" applyAlignment="1">
      <alignment horizontal="right" vertical="top" wrapText="1"/>
    </xf>
    <xf numFmtId="0" fontId="43" fillId="0" borderId="13" xfId="0" applyFont="1" applyBorder="1" applyAlignment="1">
      <alignment horizontal="right" vertical="top" wrapText="1"/>
    </xf>
    <xf numFmtId="0" fontId="43" fillId="0" borderId="10" xfId="0" applyFont="1" applyBorder="1" applyAlignment="1">
      <alignment horizontal="right" vertical="top" wrapText="1"/>
    </xf>
    <xf numFmtId="0" fontId="43" fillId="0" borderId="13" xfId="0" applyFont="1" applyBorder="1"/>
    <xf numFmtId="0" fontId="43" fillId="0" borderId="17" xfId="0" applyFont="1" applyBorder="1" applyAlignment="1">
      <alignment horizontal="center"/>
    </xf>
    <xf numFmtId="3" fontId="102" fillId="0" borderId="10" xfId="0" applyNumberFormat="1" applyFont="1" applyBorder="1" applyAlignment="1">
      <alignment vertical="top" wrapText="1"/>
    </xf>
    <xf numFmtId="2" fontId="102" fillId="0" borderId="0" xfId="0" applyNumberFormat="1" applyFont="1" applyAlignment="1">
      <alignment horizontal="right" vertical="top" wrapText="1"/>
    </xf>
    <xf numFmtId="3" fontId="102" fillId="0" borderId="30" xfId="0" applyNumberFormat="1" applyFont="1" applyBorder="1" applyAlignment="1">
      <alignment vertical="top" wrapText="1"/>
    </xf>
    <xf numFmtId="2" fontId="102" fillId="0" borderId="13" xfId="0" applyNumberFormat="1" applyFont="1" applyBorder="1" applyAlignment="1">
      <alignment vertical="top" wrapText="1"/>
    </xf>
    <xf numFmtId="3" fontId="102" fillId="0" borderId="0" xfId="0" applyNumberFormat="1" applyFont="1" applyAlignment="1">
      <alignment vertical="top" wrapText="1"/>
    </xf>
    <xf numFmtId="2" fontId="102" fillId="0" borderId="17" xfId="0" applyNumberFormat="1" applyFont="1" applyBorder="1" applyAlignment="1">
      <alignment vertical="top" wrapText="1"/>
    </xf>
    <xf numFmtId="3" fontId="102" fillId="0" borderId="10" xfId="0" applyNumberFormat="1" applyFont="1" applyBorder="1" applyAlignment="1">
      <alignment horizontal="right" vertical="top" wrapText="1" indent="1"/>
    </xf>
    <xf numFmtId="2" fontId="102" fillId="0" borderId="0" xfId="0" applyNumberFormat="1" applyFont="1" applyAlignment="1">
      <alignment vertical="top" wrapText="1"/>
    </xf>
    <xf numFmtId="3" fontId="102" fillId="0" borderId="10" xfId="0" applyNumberFormat="1" applyFont="1" applyBorder="1" applyAlignment="1">
      <alignment horizontal="right" vertical="center" wrapText="1"/>
    </xf>
    <xf numFmtId="3" fontId="102" fillId="0" borderId="30" xfId="0" applyNumberFormat="1" applyFont="1" applyBorder="1" applyAlignment="1">
      <alignment horizontal="right" vertical="center" wrapText="1"/>
    </xf>
    <xf numFmtId="3" fontId="102" fillId="0" borderId="0" xfId="0" applyNumberFormat="1" applyFont="1" applyAlignment="1">
      <alignment horizontal="right" vertical="center" wrapText="1"/>
    </xf>
    <xf numFmtId="0" fontId="43" fillId="0" borderId="13" xfId="0" applyFont="1" applyBorder="1" applyAlignment="1">
      <alignment horizontal="right" vertical="center"/>
    </xf>
    <xf numFmtId="167" fontId="116" fillId="0" borderId="10" xfId="22" applyNumberFormat="1" applyFont="1" applyBorder="1" applyAlignment="1">
      <alignment horizontal="right" vertical="center" wrapText="1"/>
    </xf>
    <xf numFmtId="0" fontId="43" fillId="0" borderId="0" xfId="0" applyFont="1" applyAlignment="1">
      <alignment horizontal="right" vertical="center"/>
    </xf>
    <xf numFmtId="167" fontId="116" fillId="0" borderId="30" xfId="22" applyNumberFormat="1" applyFont="1" applyBorder="1" applyAlignment="1">
      <alignment horizontal="right" vertical="center" wrapText="1"/>
    </xf>
    <xf numFmtId="167" fontId="116" fillId="0" borderId="13" xfId="22" applyNumberFormat="1" applyFont="1" applyBorder="1" applyAlignment="1">
      <alignment horizontal="right" vertical="center" wrapText="1"/>
    </xf>
    <xf numFmtId="167" fontId="116" fillId="0" borderId="17" xfId="22" applyNumberFormat="1" applyFont="1" applyBorder="1" applyAlignment="1">
      <alignment horizontal="right" vertical="center" wrapText="1"/>
    </xf>
    <xf numFmtId="0" fontId="102" fillId="0" borderId="34" xfId="0" applyFont="1" applyBorder="1" applyAlignment="1">
      <alignment horizontal="center" vertical="top" wrapText="1"/>
    </xf>
    <xf numFmtId="0" fontId="102" fillId="0" borderId="14" xfId="0" applyFont="1" applyBorder="1" applyAlignment="1">
      <alignment horizontal="center" vertical="top" wrapText="1"/>
    </xf>
    <xf numFmtId="0" fontId="43" fillId="0" borderId="34" xfId="0" applyFont="1" applyBorder="1"/>
    <xf numFmtId="0" fontId="43" fillId="0" borderId="14" xfId="0" applyFont="1" applyBorder="1"/>
    <xf numFmtId="0" fontId="43" fillId="0" borderId="18" xfId="0" applyFont="1" applyBorder="1" applyAlignment="1">
      <alignment horizontal="center"/>
    </xf>
    <xf numFmtId="0" fontId="43" fillId="0" borderId="10" xfId="0" applyFont="1" applyBorder="1" applyAlignment="1">
      <alignment vertical="top" wrapText="1"/>
    </xf>
    <xf numFmtId="0" fontId="43" fillId="0" borderId="0" xfId="0" applyFont="1" applyAlignment="1">
      <alignment horizontal="center" vertical="top" wrapText="1"/>
    </xf>
    <xf numFmtId="0" fontId="43" fillId="0" borderId="17" xfId="0" applyFont="1" applyBorder="1" applyAlignment="1">
      <alignment vertical="top" wrapText="1"/>
    </xf>
    <xf numFmtId="0" fontId="43" fillId="0" borderId="0" xfId="0" applyFont="1" applyAlignment="1">
      <alignment vertical="top" wrapText="1"/>
    </xf>
    <xf numFmtId="0" fontId="43" fillId="0" borderId="81" xfId="0" applyFont="1" applyBorder="1" applyAlignment="1">
      <alignment horizontal="center" vertical="top" wrapText="1"/>
    </xf>
    <xf numFmtId="0" fontId="43" fillId="0" borderId="13" xfId="0" applyFont="1" applyBorder="1" applyAlignment="1">
      <alignment vertical="top" wrapText="1"/>
    </xf>
    <xf numFmtId="3" fontId="43" fillId="0" borderId="0" xfId="0" applyNumberFormat="1" applyFont="1" applyAlignment="1">
      <alignment horizontal="center" vertical="top" wrapText="1"/>
    </xf>
    <xf numFmtId="3" fontId="43" fillId="0" borderId="13" xfId="0" applyNumberFormat="1" applyFont="1" applyBorder="1" applyAlignment="1">
      <alignment horizontal="center" vertical="top" wrapText="1"/>
    </xf>
    <xf numFmtId="0" fontId="43" fillId="0" borderId="17" xfId="0" applyFont="1" applyBorder="1" applyAlignment="1">
      <alignment horizontal="right" vertical="top" wrapText="1" indent="1"/>
    </xf>
    <xf numFmtId="0" fontId="43" fillId="0" borderId="10" xfId="0" applyFont="1" applyBorder="1" applyAlignment="1">
      <alignment horizontal="right" vertical="top" wrapText="1" indent="1"/>
    </xf>
    <xf numFmtId="0" fontId="43" fillId="0" borderId="0" xfId="0" applyFont="1" applyAlignment="1">
      <alignment horizontal="right" vertical="top" wrapText="1" indent="1"/>
    </xf>
    <xf numFmtId="0" fontId="43" fillId="0" borderId="30" xfId="0" applyFont="1" applyBorder="1" applyAlignment="1">
      <alignment horizontal="right" vertical="top" wrapText="1" indent="1"/>
    </xf>
    <xf numFmtId="0" fontId="43" fillId="0" borderId="13" xfId="0" applyFont="1" applyBorder="1" applyAlignment="1">
      <alignment horizontal="right" vertical="top" wrapText="1" indent="1"/>
    </xf>
    <xf numFmtId="0" fontId="43" fillId="0" borderId="30" xfId="0" applyFont="1" applyBorder="1" applyAlignment="1">
      <alignment horizontal="right" indent="1"/>
    </xf>
    <xf numFmtId="0" fontId="43" fillId="0" borderId="13" xfId="0" applyFont="1" applyBorder="1" applyAlignment="1">
      <alignment horizontal="right" indent="1"/>
    </xf>
    <xf numFmtId="0" fontId="43" fillId="0" borderId="0" xfId="0" applyFont="1" applyAlignment="1">
      <alignment horizontal="right" indent="1"/>
    </xf>
    <xf numFmtId="0" fontId="43" fillId="0" borderId="17" xfId="0" applyFont="1" applyBorder="1"/>
    <xf numFmtId="4" fontId="71" fillId="0" borderId="0" xfId="0" applyNumberFormat="1" applyFont="1" applyAlignment="1">
      <alignment horizontal="center" vertical="center"/>
    </xf>
    <xf numFmtId="167" fontId="116" fillId="0" borderId="0" xfId="22" applyNumberFormat="1" applyFont="1" applyAlignment="1">
      <alignment horizontal="right" vertical="top" wrapText="1"/>
    </xf>
    <xf numFmtId="167" fontId="116" fillId="0" borderId="13" xfId="22" applyNumberFormat="1" applyFont="1" applyBorder="1" applyAlignment="1">
      <alignment horizontal="right" vertical="top" wrapText="1"/>
    </xf>
    <xf numFmtId="0" fontId="102" fillId="0" borderId="24" xfId="0" applyFont="1" applyBorder="1" applyAlignment="1">
      <alignment vertical="center" wrapText="1"/>
    </xf>
    <xf numFmtId="0" fontId="102" fillId="0" borderId="49" xfId="0" applyFont="1" applyBorder="1" applyAlignment="1">
      <alignment vertical="center" wrapText="1"/>
    </xf>
    <xf numFmtId="0" fontId="102" fillId="0" borderId="24" xfId="0" applyFont="1" applyBorder="1" applyAlignment="1">
      <alignment horizontal="center" vertical="center" wrapText="1"/>
    </xf>
    <xf numFmtId="177" fontId="43" fillId="0" borderId="36" xfId="0" applyNumberFormat="1" applyFont="1" applyBorder="1" applyAlignment="1">
      <alignment horizontal="right" vertical="top" wrapText="1"/>
    </xf>
    <xf numFmtId="177" fontId="43" fillId="0" borderId="13" xfId="0" applyNumberFormat="1" applyFont="1" applyBorder="1" applyAlignment="1">
      <alignment horizontal="right" vertical="top" wrapText="1"/>
    </xf>
    <xf numFmtId="177" fontId="43" fillId="0" borderId="15" xfId="0" applyNumberFormat="1" applyFont="1" applyBorder="1" applyAlignment="1">
      <alignment horizontal="right" vertical="top" wrapText="1"/>
    </xf>
    <xf numFmtId="177" fontId="43" fillId="0" borderId="17" xfId="0" applyNumberFormat="1" applyFont="1" applyBorder="1" applyAlignment="1">
      <alignment horizontal="right" vertical="top" wrapText="1"/>
    </xf>
    <xf numFmtId="177" fontId="43" fillId="0" borderId="17" xfId="0" applyNumberFormat="1" applyFont="1" applyBorder="1" applyAlignment="1">
      <alignment horizontal="center" vertical="top" wrapText="1"/>
    </xf>
    <xf numFmtId="177" fontId="43" fillId="0" borderId="0" xfId="0" applyNumberFormat="1" applyFont="1" applyAlignment="1">
      <alignment horizontal="right" vertical="top" wrapText="1"/>
    </xf>
    <xf numFmtId="3" fontId="43" fillId="0" borderId="13" xfId="0" applyNumberFormat="1" applyFont="1" applyBorder="1" applyAlignment="1">
      <alignment horizontal="right" vertical="top" wrapText="1"/>
    </xf>
    <xf numFmtId="3" fontId="43" fillId="0" borderId="17" xfId="0" applyNumberFormat="1" applyFont="1" applyBorder="1" applyAlignment="1">
      <alignment horizontal="right" vertical="top" wrapText="1"/>
    </xf>
    <xf numFmtId="3" fontId="102" fillId="0" borderId="13" xfId="0" applyNumberFormat="1" applyFont="1" applyBorder="1" applyAlignment="1">
      <alignment horizontal="right" vertical="top" wrapText="1"/>
    </xf>
    <xf numFmtId="3" fontId="102" fillId="0" borderId="0" xfId="0" applyNumberFormat="1" applyFont="1" applyAlignment="1">
      <alignment horizontal="right" vertical="top" wrapText="1"/>
    </xf>
    <xf numFmtId="3" fontId="102" fillId="0" borderId="17" xfId="0" applyNumberFormat="1" applyFont="1" applyBorder="1" applyAlignment="1">
      <alignment horizontal="right" vertical="top" wrapText="1"/>
    </xf>
    <xf numFmtId="4" fontId="102" fillId="0" borderId="13" xfId="0" applyNumberFormat="1" applyFont="1" applyBorder="1" applyAlignment="1">
      <alignment horizontal="right" vertical="top" wrapText="1"/>
    </xf>
    <xf numFmtId="2" fontId="102" fillId="0" borderId="13" xfId="0" applyNumberFormat="1" applyFont="1" applyBorder="1" applyAlignment="1">
      <alignment horizontal="right" vertical="top" wrapText="1"/>
    </xf>
    <xf numFmtId="167" fontId="120" fillId="0" borderId="24" xfId="22" applyNumberFormat="1" applyFont="1" applyBorder="1" applyAlignment="1">
      <alignment horizontal="center" vertical="top" wrapText="1"/>
    </xf>
    <xf numFmtId="0" fontId="43" fillId="0" borderId="14" xfId="0" applyFont="1" applyBorder="1" applyAlignment="1">
      <alignment horizontal="right" vertical="top" wrapText="1" indent="2"/>
    </xf>
    <xf numFmtId="167" fontId="45" fillId="0" borderId="24" xfId="22" applyNumberFormat="1" applyFont="1" applyBorder="1" applyAlignment="1">
      <alignment horizontal="center" vertical="top" wrapText="1"/>
    </xf>
    <xf numFmtId="0" fontId="43" fillId="0" borderId="24" xfId="0" applyFont="1" applyBorder="1" applyAlignment="1">
      <alignment horizontal="right" vertical="top" wrapText="1" indent="2"/>
    </xf>
    <xf numFmtId="0" fontId="43" fillId="0" borderId="18" xfId="0" applyFont="1" applyBorder="1" applyAlignment="1">
      <alignment horizontal="right" vertical="top" wrapText="1" indent="2"/>
    </xf>
    <xf numFmtId="177" fontId="43" fillId="0" borderId="13" xfId="0" applyNumberFormat="1" applyFont="1" applyBorder="1" applyAlignment="1">
      <alignment vertical="top" wrapText="1"/>
    </xf>
    <xf numFmtId="177" fontId="43" fillId="0" borderId="17" xfId="0" applyNumberFormat="1" applyFont="1" applyBorder="1" applyAlignment="1">
      <alignment vertical="top" wrapText="1"/>
    </xf>
    <xf numFmtId="177" fontId="43" fillId="0" borderId="16" xfId="0" applyNumberFormat="1" applyFont="1" applyBorder="1" applyAlignment="1">
      <alignment vertical="top" wrapText="1"/>
    </xf>
    <xf numFmtId="4" fontId="102" fillId="0" borderId="17" xfId="0" applyNumberFormat="1" applyFont="1" applyBorder="1" applyAlignment="1">
      <alignment horizontal="right" vertical="top" wrapText="1"/>
    </xf>
    <xf numFmtId="167" fontId="45" fillId="0" borderId="24" xfId="22" applyNumberFormat="1" applyFont="1" applyBorder="1" applyAlignment="1">
      <alignment horizontal="right" vertical="top" wrapText="1"/>
    </xf>
    <xf numFmtId="0" fontId="109" fillId="0" borderId="14" xfId="0" applyFont="1" applyBorder="1" applyAlignment="1">
      <alignment horizontal="right" vertical="top" wrapText="1" indent="2"/>
    </xf>
    <xf numFmtId="0" fontId="109" fillId="0" borderId="18" xfId="0" applyFont="1" applyBorder="1" applyAlignment="1">
      <alignment horizontal="right" vertical="top" wrapText="1" indent="2"/>
    </xf>
    <xf numFmtId="167" fontId="120" fillId="0" borderId="24" xfId="22" applyNumberFormat="1" applyFont="1" applyBorder="1" applyAlignment="1">
      <alignment horizontal="right" vertical="top" wrapText="1"/>
    </xf>
    <xf numFmtId="0" fontId="109" fillId="0" borderId="14" xfId="0" applyFont="1" applyBorder="1" applyAlignment="1">
      <alignment horizontal="right"/>
    </xf>
    <xf numFmtId="0" fontId="111" fillId="0" borderId="0" xfId="0" applyFont="1"/>
    <xf numFmtId="3" fontId="43" fillId="0" borderId="0" xfId="0" applyNumberFormat="1" applyFont="1" applyAlignment="1">
      <alignment horizontal="right" vertical="center" wrapText="1"/>
    </xf>
    <xf numFmtId="0" fontId="43" fillId="0" borderId="17" xfId="0" applyFont="1" applyBorder="1" applyAlignment="1">
      <alignment horizontal="center" vertical="top" wrapText="1"/>
    </xf>
    <xf numFmtId="0" fontId="45" fillId="0" borderId="18" xfId="0" applyFont="1" applyBorder="1" applyAlignment="1">
      <alignment horizontal="center" vertical="top" wrapText="1"/>
    </xf>
    <xf numFmtId="0" fontId="109" fillId="0" borderId="14" xfId="0" applyFont="1" applyBorder="1"/>
    <xf numFmtId="0" fontId="106" fillId="0" borderId="0" xfId="0" applyFont="1" applyAlignment="1">
      <alignment horizontal="left"/>
    </xf>
    <xf numFmtId="0" fontId="106" fillId="0" borderId="47" xfId="0" applyFont="1" applyBorder="1" applyAlignment="1">
      <alignment vertical="center" wrapText="1"/>
    </xf>
    <xf numFmtId="1" fontId="45" fillId="0" borderId="17" xfId="0" applyNumberFormat="1" applyFont="1" applyBorder="1" applyAlignment="1">
      <alignment horizontal="center"/>
    </xf>
    <xf numFmtId="0" fontId="102" fillId="0" borderId="11" xfId="0" applyFont="1" applyBorder="1" applyAlignment="1">
      <alignment horizontal="center" vertical="center"/>
    </xf>
    <xf numFmtId="0" fontId="102" fillId="0" borderId="24" xfId="0" applyFont="1" applyBorder="1" applyAlignment="1">
      <alignment horizontal="center" vertical="center"/>
    </xf>
    <xf numFmtId="0" fontId="107" fillId="0" borderId="21" xfId="0" applyFont="1" applyBorder="1" applyAlignment="1">
      <alignment horizontal="center" vertical="center" wrapText="1"/>
    </xf>
    <xf numFmtId="0" fontId="107" fillId="0" borderId="24" xfId="0" applyFont="1" applyBorder="1" applyAlignment="1">
      <alignment horizontal="center" vertical="center" wrapText="1"/>
    </xf>
    <xf numFmtId="0" fontId="107" fillId="0" borderId="18" xfId="0" applyFont="1" applyBorder="1" applyAlignment="1">
      <alignment horizontal="center" vertical="center" wrapText="1"/>
    </xf>
    <xf numFmtId="0" fontId="106" fillId="0" borderId="18" xfId="0" applyFont="1" applyBorder="1" applyAlignment="1">
      <alignment horizontal="center" vertical="center" wrapText="1"/>
    </xf>
    <xf numFmtId="1" fontId="67" fillId="0" borderId="54" xfId="0" applyNumberFormat="1" applyFont="1" applyBorder="1" applyAlignment="1">
      <alignment horizontal="center"/>
    </xf>
    <xf numFmtId="0" fontId="43" fillId="0" borderId="20" xfId="0" applyFont="1" applyBorder="1" applyAlignment="1">
      <alignment horizontal="center" vertical="top" wrapText="1"/>
    </xf>
    <xf numFmtId="0" fontId="43" fillId="0" borderId="16" xfId="0" applyFont="1" applyBorder="1" applyAlignment="1">
      <alignment horizontal="center" vertical="center" wrapText="1"/>
    </xf>
    <xf numFmtId="3" fontId="43" fillId="0" borderId="37" xfId="0" applyNumberFormat="1" applyFont="1" applyBorder="1" applyAlignment="1">
      <alignment horizontal="right" vertical="top" wrapText="1" indent="2"/>
    </xf>
    <xf numFmtId="3" fontId="43" fillId="0" borderId="20" xfId="0" applyNumberFormat="1" applyFont="1" applyBorder="1" applyAlignment="1">
      <alignment horizontal="right" vertical="top" wrapText="1" indent="2"/>
    </xf>
    <xf numFmtId="3" fontId="43" fillId="0" borderId="0" xfId="0" applyNumberFormat="1" applyFont="1" applyAlignment="1">
      <alignment horizontal="right" vertical="top" wrapText="1" indent="2"/>
    </xf>
    <xf numFmtId="3" fontId="43" fillId="0" borderId="60" xfId="0" applyNumberFormat="1" applyFont="1" applyBorder="1" applyAlignment="1">
      <alignment horizontal="right" vertical="top" wrapText="1" indent="2"/>
    </xf>
    <xf numFmtId="170" fontId="43" fillId="0" borderId="0" xfId="0" applyNumberFormat="1" applyFont="1" applyAlignment="1">
      <alignment horizontal="center" vertical="top" wrapText="1"/>
    </xf>
    <xf numFmtId="171" fontId="43" fillId="0" borderId="10" xfId="0" applyNumberFormat="1" applyFont="1" applyBorder="1" applyAlignment="1">
      <alignment horizontal="center" vertical="top" wrapText="1"/>
    </xf>
    <xf numFmtId="171" fontId="43" fillId="0" borderId="17" xfId="0" applyNumberFormat="1" applyFont="1" applyBorder="1" applyAlignment="1">
      <alignment horizontal="center" vertical="top" wrapText="1"/>
    </xf>
    <xf numFmtId="171" fontId="43" fillId="0" borderId="37" xfId="0" applyNumberFormat="1" applyFont="1" applyBorder="1" applyAlignment="1">
      <alignment horizontal="center" vertical="top" wrapText="1"/>
    </xf>
    <xf numFmtId="171" fontId="43" fillId="0" borderId="20" xfId="0" applyNumberFormat="1" applyFont="1" applyBorder="1" applyAlignment="1">
      <alignment horizontal="center" vertical="top" wrapText="1"/>
    </xf>
    <xf numFmtId="170" fontId="43" fillId="0" borderId="17" xfId="0" applyNumberFormat="1" applyFont="1" applyBorder="1" applyAlignment="1">
      <alignment horizontal="center" vertical="top" wrapText="1"/>
    </xf>
    <xf numFmtId="170" fontId="43" fillId="0" borderId="20" xfId="0" applyNumberFormat="1" applyFont="1" applyBorder="1" applyAlignment="1">
      <alignment horizontal="center" vertical="top" wrapText="1"/>
    </xf>
    <xf numFmtId="170" fontId="43" fillId="0" borderId="13" xfId="0" applyNumberFormat="1" applyFont="1" applyBorder="1" applyAlignment="1">
      <alignment horizontal="center" vertical="top" wrapText="1"/>
    </xf>
    <xf numFmtId="3" fontId="102" fillId="0" borderId="37" xfId="0" applyNumberFormat="1" applyFont="1" applyBorder="1" applyAlignment="1">
      <alignment horizontal="right" vertical="top" wrapText="1" indent="2"/>
    </xf>
    <xf numFmtId="3" fontId="102" fillId="0" borderId="20" xfId="0" applyNumberFormat="1" applyFont="1" applyBorder="1" applyAlignment="1">
      <alignment horizontal="right" vertical="top" wrapText="1" indent="2"/>
    </xf>
    <xf numFmtId="3" fontId="102" fillId="0" borderId="0" xfId="0" applyNumberFormat="1" applyFont="1" applyAlignment="1">
      <alignment horizontal="right" vertical="top" wrapText="1" indent="2"/>
    </xf>
    <xf numFmtId="167" fontId="45" fillId="0" borderId="5" xfId="22" applyNumberFormat="1" applyFont="1" applyBorder="1" applyAlignment="1">
      <alignment horizontal="center" vertical="top" wrapText="1"/>
    </xf>
    <xf numFmtId="167" fontId="45" fillId="0" borderId="21" xfId="22" applyNumberFormat="1" applyFont="1" applyBorder="1" applyAlignment="1">
      <alignment horizontal="center" vertical="top" wrapText="1"/>
    </xf>
    <xf numFmtId="0" fontId="43" fillId="0" borderId="18" xfId="0" applyFont="1" applyBorder="1" applyAlignment="1">
      <alignment horizontal="center" vertical="top" wrapText="1"/>
    </xf>
    <xf numFmtId="0" fontId="43" fillId="0" borderId="24" xfId="0" applyFont="1" applyBorder="1" applyAlignment="1">
      <alignment horizontal="center" vertical="top" wrapText="1"/>
    </xf>
    <xf numFmtId="167" fontId="45" fillId="0" borderId="34" xfId="22" applyNumberFormat="1" applyFont="1" applyBorder="1" applyAlignment="1">
      <alignment horizontal="center" vertical="top" wrapText="1"/>
    </xf>
    <xf numFmtId="170" fontId="43" fillId="0" borderId="18" xfId="0" applyNumberFormat="1" applyFont="1" applyBorder="1" applyAlignment="1">
      <alignment horizontal="center" vertical="top" wrapText="1"/>
    </xf>
    <xf numFmtId="170" fontId="43" fillId="0" borderId="0" xfId="0" applyNumberFormat="1" applyFont="1" applyAlignment="1">
      <alignment vertical="top" wrapText="1"/>
    </xf>
    <xf numFmtId="170" fontId="43" fillId="0" borderId="0" xfId="0" applyNumberFormat="1" applyFont="1" applyAlignment="1">
      <alignment vertical="center" wrapText="1"/>
    </xf>
    <xf numFmtId="170" fontId="43" fillId="0" borderId="0" xfId="0" applyNumberFormat="1" applyFont="1"/>
    <xf numFmtId="0" fontId="123" fillId="0" borderId="0" xfId="0" applyFont="1" applyAlignment="1">
      <alignment vertical="center"/>
    </xf>
    <xf numFmtId="0" fontId="124" fillId="0" borderId="0" xfId="0" applyFont="1" applyAlignment="1">
      <alignment horizontal="right"/>
    </xf>
    <xf numFmtId="172" fontId="108" fillId="0" borderId="0" xfId="0" applyNumberFormat="1" applyFont="1"/>
    <xf numFmtId="0" fontId="125" fillId="0" borderId="12" xfId="0" applyFont="1" applyBorder="1" applyAlignment="1">
      <alignment horizontal="centerContinuous" vertical="center"/>
    </xf>
    <xf numFmtId="0" fontId="126" fillId="0" borderId="15" xfId="0" applyFont="1" applyBorder="1" applyAlignment="1">
      <alignment horizontal="centerContinuous" vertical="center"/>
    </xf>
    <xf numFmtId="0" fontId="108" fillId="0" borderId="0" xfId="0" applyFont="1" applyAlignment="1">
      <alignment horizontal="right"/>
    </xf>
    <xf numFmtId="0" fontId="108" fillId="0" borderId="0" xfId="0" applyFont="1" applyAlignment="1">
      <alignment horizontal="right" vertical="center"/>
    </xf>
    <xf numFmtId="169" fontId="128" fillId="0" borderId="11" xfId="0" applyNumberFormat="1" applyFont="1" applyBorder="1" applyAlignment="1">
      <alignment horizontal="center" vertical="center" wrapText="1"/>
    </xf>
    <xf numFmtId="169" fontId="128" fillId="0" borderId="40" xfId="0" applyNumberFormat="1" applyFont="1" applyBorder="1" applyAlignment="1">
      <alignment horizontal="center" vertical="center" wrapText="1"/>
    </xf>
    <xf numFmtId="0" fontId="128" fillId="0" borderId="24" xfId="0" applyFont="1" applyBorder="1" applyAlignment="1">
      <alignment horizontal="right" vertical="center"/>
    </xf>
    <xf numFmtId="0" fontId="128" fillId="0" borderId="25" xfId="0" applyFont="1" applyBorder="1" applyAlignment="1">
      <alignment horizontal="right" vertical="center"/>
    </xf>
    <xf numFmtId="0" fontId="110" fillId="0" borderId="0" xfId="0" applyFont="1" applyAlignment="1">
      <alignment vertical="center"/>
    </xf>
    <xf numFmtId="0" fontId="129" fillId="0" borderId="10" xfId="0" applyFont="1" applyBorder="1" applyAlignment="1">
      <alignment horizontal="center"/>
    </xf>
    <xf numFmtId="0" fontId="108" fillId="0" borderId="12" xfId="0" applyFont="1" applyBorder="1"/>
    <xf numFmtId="0" fontId="108" fillId="0" borderId="35" xfId="0" applyFont="1" applyBorder="1"/>
    <xf numFmtId="0" fontId="108" fillId="0" borderId="9" xfId="0" applyFont="1" applyBorder="1"/>
    <xf numFmtId="0" fontId="108" fillId="0" borderId="16" xfId="0" applyFont="1" applyBorder="1"/>
    <xf numFmtId="0" fontId="108" fillId="0" borderId="1" xfId="0" applyFont="1" applyBorder="1"/>
    <xf numFmtId="0" fontId="108" fillId="0" borderId="17" xfId="0" applyFont="1" applyBorder="1"/>
    <xf numFmtId="172" fontId="51" fillId="0" borderId="0" xfId="0" applyNumberFormat="1" applyFont="1" applyAlignment="1">
      <alignment horizontal="center"/>
    </xf>
    <xf numFmtId="0" fontId="125" fillId="0" borderId="10" xfId="0" applyFont="1" applyBorder="1" applyAlignment="1">
      <alignment horizontal="left"/>
    </xf>
    <xf numFmtId="170" fontId="128" fillId="0" borderId="1" xfId="0" applyNumberFormat="1" applyFont="1" applyBorder="1" applyAlignment="1">
      <alignment horizontal="right" vertical="center" indent="1"/>
    </xf>
    <xf numFmtId="170" fontId="128" fillId="0" borderId="60" xfId="0" applyNumberFormat="1" applyFont="1" applyBorder="1" applyAlignment="1">
      <alignment horizontal="right" vertical="center" indent="1"/>
    </xf>
    <xf numFmtId="170" fontId="128" fillId="0" borderId="37" xfId="0" applyNumberFormat="1" applyFont="1" applyBorder="1" applyAlignment="1">
      <alignment horizontal="right" vertical="center" indent="1"/>
    </xf>
    <xf numFmtId="170" fontId="128" fillId="0" borderId="17" xfId="0" applyNumberFormat="1" applyFont="1" applyBorder="1" applyAlignment="1">
      <alignment horizontal="right" vertical="center" indent="1"/>
    </xf>
    <xf numFmtId="170" fontId="128" fillId="0" borderId="22" xfId="0" applyNumberFormat="1" applyFont="1" applyBorder="1" applyAlignment="1">
      <alignment horizontal="right" vertical="center" indent="1"/>
    </xf>
    <xf numFmtId="170" fontId="130" fillId="0" borderId="0" xfId="0" applyNumberFormat="1" applyFont="1" applyAlignment="1">
      <alignment vertical="center"/>
    </xf>
    <xf numFmtId="0" fontId="127" fillId="0" borderId="0" xfId="0" applyFont="1"/>
    <xf numFmtId="170" fontId="131" fillId="0" borderId="0" xfId="0" applyNumberFormat="1" applyFont="1" applyAlignment="1">
      <alignment vertical="center"/>
    </xf>
    <xf numFmtId="0" fontId="51" fillId="0" borderId="0" xfId="0" applyFont="1"/>
    <xf numFmtId="0" fontId="57" fillId="0" borderId="0" xfId="0" applyFont="1"/>
    <xf numFmtId="167" fontId="131" fillId="0" borderId="0" xfId="22" applyNumberFormat="1" applyFont="1" applyAlignment="1">
      <alignment vertical="center"/>
    </xf>
    <xf numFmtId="0" fontId="125" fillId="0" borderId="20" xfId="0" applyFont="1" applyBorder="1" applyAlignment="1">
      <alignment horizontal="left"/>
    </xf>
    <xf numFmtId="170" fontId="128" fillId="0" borderId="13" xfId="0" applyNumberFormat="1" applyFont="1" applyBorder="1" applyAlignment="1">
      <alignment horizontal="right" vertical="center" indent="1"/>
    </xf>
    <xf numFmtId="0" fontId="125" fillId="0" borderId="11" xfId="0" applyFont="1" applyBorder="1" applyAlignment="1">
      <alignment horizontal="left"/>
    </xf>
    <xf numFmtId="170" fontId="128" fillId="0" borderId="18" xfId="0" applyNumberFormat="1" applyFont="1" applyBorder="1" applyAlignment="1">
      <alignment horizontal="right" vertical="center" indent="1"/>
    </xf>
    <xf numFmtId="170" fontId="128" fillId="0" borderId="25" xfId="0" applyNumberFormat="1" applyFont="1" applyBorder="1" applyAlignment="1">
      <alignment horizontal="right" vertical="center" indent="1"/>
    </xf>
    <xf numFmtId="170" fontId="128" fillId="0" borderId="23" xfId="0" applyNumberFormat="1" applyFont="1" applyBorder="1" applyAlignment="1">
      <alignment horizontal="right" vertical="center" indent="1"/>
    </xf>
    <xf numFmtId="0" fontId="132" fillId="0" borderId="0" xfId="0" applyFont="1" applyAlignment="1">
      <alignment horizontal="left" indent="1"/>
    </xf>
    <xf numFmtId="0" fontId="108" fillId="0" borderId="15" xfId="0" applyFont="1" applyBorder="1"/>
    <xf numFmtId="0" fontId="133" fillId="0" borderId="15" xfId="0" applyFont="1" applyBorder="1" applyAlignment="1">
      <alignment vertical="center"/>
    </xf>
    <xf numFmtId="0" fontId="133" fillId="0" borderId="0" xfId="0" applyFont="1" applyAlignment="1">
      <alignment vertical="center"/>
    </xf>
    <xf numFmtId="0" fontId="134" fillId="0" borderId="0" xfId="0" applyFont="1" applyAlignment="1">
      <alignment horizontal="left" indent="3"/>
    </xf>
    <xf numFmtId="0" fontId="123" fillId="0" borderId="0" xfId="0" applyFont="1" applyAlignment="1">
      <alignment horizontal="center" vertical="center"/>
    </xf>
    <xf numFmtId="0" fontId="125" fillId="0" borderId="7" xfId="0" applyFont="1" applyBorder="1" applyAlignment="1">
      <alignment vertical="center"/>
    </xf>
    <xf numFmtId="169" fontId="128" fillId="0" borderId="0" xfId="0" applyNumberFormat="1" applyFont="1" applyAlignment="1">
      <alignment horizontal="center" vertical="center" wrapText="1"/>
    </xf>
    <xf numFmtId="0" fontId="128" fillId="0" borderId="0" xfId="0" applyFont="1" applyAlignment="1">
      <alignment horizontal="right" vertical="center"/>
    </xf>
    <xf numFmtId="0" fontId="128" fillId="0" borderId="1" xfId="0" applyFont="1" applyBorder="1" applyAlignment="1">
      <alignment horizontal="right" vertical="center"/>
    </xf>
    <xf numFmtId="0" fontId="125" fillId="0" borderId="12" xfId="0" applyFont="1" applyBorder="1" applyAlignment="1">
      <alignment horizontal="left"/>
    </xf>
    <xf numFmtId="170" fontId="128" fillId="0" borderId="26" xfId="0" applyNumberFormat="1" applyFont="1" applyBorder="1" applyAlignment="1">
      <alignment horizontal="right" vertical="center" indent="1"/>
    </xf>
    <xf numFmtId="170" fontId="128" fillId="0" borderId="27" xfId="0" applyNumberFormat="1" applyFont="1" applyBorder="1" applyAlignment="1">
      <alignment horizontal="right" vertical="center" indent="1"/>
    </xf>
    <xf numFmtId="170" fontId="128" fillId="0" borderId="16" xfId="0" applyNumberFormat="1" applyFont="1" applyBorder="1" applyAlignment="1">
      <alignment horizontal="right" vertical="center" indent="1"/>
    </xf>
    <xf numFmtId="170" fontId="128" fillId="0" borderId="15" xfId="0" applyNumberFormat="1" applyFont="1" applyBorder="1" applyAlignment="1">
      <alignment horizontal="right" vertical="center" indent="1"/>
    </xf>
    <xf numFmtId="170" fontId="128" fillId="0" borderId="20" xfId="0" applyNumberFormat="1" applyFont="1" applyBorder="1" applyAlignment="1">
      <alignment horizontal="right" vertical="center" indent="1"/>
    </xf>
    <xf numFmtId="170" fontId="128" fillId="0" borderId="0" xfId="0" applyNumberFormat="1" applyFont="1" applyAlignment="1">
      <alignment horizontal="right" vertical="center" indent="1"/>
    </xf>
    <xf numFmtId="0" fontId="125" fillId="0" borderId="74" xfId="0" applyFont="1" applyBorder="1" applyAlignment="1">
      <alignment horizontal="left"/>
    </xf>
    <xf numFmtId="170" fontId="128" fillId="0" borderId="44" xfId="0" applyNumberFormat="1" applyFont="1" applyBorder="1" applyAlignment="1">
      <alignment horizontal="right" vertical="center" indent="1"/>
    </xf>
    <xf numFmtId="170" fontId="128" fillId="0" borderId="32" xfId="0" applyNumberFormat="1" applyFont="1" applyBorder="1" applyAlignment="1">
      <alignment horizontal="right" vertical="center" indent="1"/>
    </xf>
    <xf numFmtId="170" fontId="128" fillId="0" borderId="3" xfId="0" applyNumberFormat="1" applyFont="1" applyBorder="1" applyAlignment="1">
      <alignment horizontal="right" vertical="center" indent="1"/>
    </xf>
    <xf numFmtId="0" fontId="125" fillId="4" borderId="79" xfId="0" applyFont="1" applyFill="1" applyBorder="1" applyAlignment="1">
      <alignment horizontal="left"/>
    </xf>
    <xf numFmtId="170" fontId="128" fillId="4" borderId="2" xfId="0" applyNumberFormat="1" applyFont="1" applyFill="1" applyBorder="1" applyAlignment="1">
      <alignment horizontal="right" vertical="center" indent="1"/>
    </xf>
    <xf numFmtId="170" fontId="128" fillId="4" borderId="1" xfId="0" applyNumberFormat="1" applyFont="1" applyFill="1" applyBorder="1" applyAlignment="1">
      <alignment horizontal="right" vertical="center" indent="1"/>
    </xf>
    <xf numFmtId="170" fontId="128" fillId="4" borderId="0" xfId="0" applyNumberFormat="1" applyFont="1" applyFill="1" applyAlignment="1">
      <alignment horizontal="right" vertical="center" indent="1"/>
    </xf>
    <xf numFmtId="170" fontId="128" fillId="4" borderId="17" xfId="0" applyNumberFormat="1" applyFont="1" applyFill="1" applyBorder="1" applyAlignment="1">
      <alignment horizontal="right" vertical="center" indent="1"/>
    </xf>
    <xf numFmtId="0" fontId="125" fillId="4" borderId="20" xfId="0" applyFont="1" applyFill="1" applyBorder="1" applyAlignment="1">
      <alignment horizontal="left"/>
    </xf>
    <xf numFmtId="0" fontId="125" fillId="4" borderId="21" xfId="0" applyFont="1" applyFill="1" applyBorder="1" applyAlignment="1">
      <alignment horizontal="left"/>
    </xf>
    <xf numFmtId="170" fontId="128" fillId="4" borderId="25" xfId="0" applyNumberFormat="1" applyFont="1" applyFill="1" applyBorder="1" applyAlignment="1">
      <alignment horizontal="right" vertical="center" indent="1"/>
    </xf>
    <xf numFmtId="170" fontId="128" fillId="4" borderId="24" xfId="0" applyNumberFormat="1" applyFont="1" applyFill="1" applyBorder="1" applyAlignment="1">
      <alignment horizontal="right" vertical="center" indent="1"/>
    </xf>
    <xf numFmtId="170" fontId="128" fillId="4" borderId="18" xfId="0" applyNumberFormat="1" applyFont="1" applyFill="1" applyBorder="1" applyAlignment="1">
      <alignment horizontal="right" vertical="center" indent="1"/>
    </xf>
    <xf numFmtId="0" fontId="134" fillId="0" borderId="0" xfId="0" applyFont="1" applyAlignment="1">
      <alignment vertical="center"/>
    </xf>
    <xf numFmtId="169" fontId="124" fillId="0" borderId="0" xfId="0" applyNumberFormat="1" applyFont="1" applyAlignment="1">
      <alignment horizontal="right"/>
    </xf>
    <xf numFmtId="3" fontId="43" fillId="0" borderId="12" xfId="0" applyNumberFormat="1" applyFont="1" applyBorder="1" applyAlignment="1">
      <alignment horizontal="right" vertical="center" wrapText="1"/>
    </xf>
    <xf numFmtId="177" fontId="43" fillId="0" borderId="15" xfId="0" applyNumberFormat="1" applyFont="1" applyBorder="1" applyAlignment="1">
      <alignment horizontal="center" vertical="center" wrapText="1"/>
    </xf>
    <xf numFmtId="3" fontId="43" fillId="0" borderId="35" xfId="0" applyNumberFormat="1" applyFont="1" applyBorder="1" applyAlignment="1">
      <alignment horizontal="right" vertical="center" wrapText="1"/>
    </xf>
    <xf numFmtId="177" fontId="43" fillId="0" borderId="36" xfId="0" applyNumberFormat="1" applyFont="1" applyBorder="1" applyAlignment="1">
      <alignment horizontal="center" vertical="center" wrapText="1"/>
    </xf>
    <xf numFmtId="3" fontId="43" fillId="0" borderId="15" xfId="0" applyNumberFormat="1" applyFont="1" applyBorder="1" applyAlignment="1">
      <alignment horizontal="right" vertical="center" wrapText="1"/>
    </xf>
    <xf numFmtId="177" fontId="43" fillId="0" borderId="36" xfId="0" applyNumberFormat="1" applyFont="1" applyBorder="1" applyAlignment="1">
      <alignment horizontal="right" vertical="center" wrapText="1"/>
    </xf>
    <xf numFmtId="177" fontId="43" fillId="0" borderId="16" xfId="0" applyNumberFormat="1" applyFont="1" applyBorder="1" applyAlignment="1">
      <alignment horizontal="center" vertical="center" wrapText="1"/>
    </xf>
    <xf numFmtId="171" fontId="43" fillId="0" borderId="0" xfId="0" applyNumberFormat="1" applyFont="1"/>
    <xf numFmtId="3" fontId="43" fillId="0" borderId="10" xfId="0" applyNumberFormat="1" applyFont="1" applyBorder="1" applyAlignment="1">
      <alignment horizontal="right" vertical="center" wrapText="1"/>
    </xf>
    <xf numFmtId="3" fontId="43" fillId="0" borderId="30" xfId="0" applyNumberFormat="1" applyFont="1" applyBorder="1" applyAlignment="1">
      <alignment horizontal="right" vertical="center" wrapText="1"/>
    </xf>
    <xf numFmtId="177" fontId="43" fillId="0" borderId="13" xfId="0" applyNumberFormat="1" applyFont="1" applyBorder="1" applyAlignment="1">
      <alignment horizontal="right" vertical="center" wrapText="1"/>
    </xf>
    <xf numFmtId="3" fontId="102" fillId="0" borderId="10" xfId="0" applyNumberFormat="1" applyFont="1" applyBorder="1" applyAlignment="1">
      <alignment horizontal="right" vertical="top" wrapText="1"/>
    </xf>
    <xf numFmtId="3" fontId="102" fillId="0" borderId="30" xfId="0" applyNumberFormat="1" applyFont="1" applyBorder="1" applyAlignment="1">
      <alignment horizontal="right" vertical="top" wrapText="1"/>
    </xf>
    <xf numFmtId="0" fontId="43" fillId="0" borderId="11" xfId="0" applyFont="1" applyBorder="1" applyAlignment="1">
      <alignment horizontal="center" vertical="top"/>
    </xf>
    <xf numFmtId="167" fontId="45" fillId="0" borderId="11" xfId="22" applyNumberFormat="1" applyFont="1" applyBorder="1" applyAlignment="1">
      <alignment vertical="top"/>
    </xf>
    <xf numFmtId="167" fontId="45" fillId="0" borderId="34" xfId="22" applyNumberFormat="1" applyFont="1" applyBorder="1" applyAlignment="1">
      <alignment vertical="top"/>
    </xf>
    <xf numFmtId="167" fontId="45" fillId="0" borderId="24" xfId="22" applyNumberFormat="1" applyFont="1" applyBorder="1" applyAlignment="1">
      <alignment vertical="top"/>
    </xf>
    <xf numFmtId="167" fontId="45" fillId="0" borderId="24" xfId="22" applyNumberFormat="1" applyFont="1" applyBorder="1" applyAlignment="1">
      <alignment vertical="top" wrapText="1"/>
    </xf>
    <xf numFmtId="14" fontId="43" fillId="0" borderId="0" xfId="0" applyNumberFormat="1" applyFont="1"/>
    <xf numFmtId="3" fontId="43" fillId="0" borderId="13" xfId="0" applyNumberFormat="1" applyFont="1" applyBorder="1" applyAlignment="1">
      <alignment horizontal="right" vertical="center" wrapText="1"/>
    </xf>
    <xf numFmtId="3" fontId="43" fillId="0" borderId="17" xfId="0" applyNumberFormat="1" applyFont="1" applyBorder="1" applyAlignment="1">
      <alignment horizontal="right" vertical="center" wrapText="1"/>
    </xf>
    <xf numFmtId="0" fontId="45" fillId="0" borderId="24" xfId="0" applyFont="1" applyBorder="1" applyAlignment="1">
      <alignment vertical="center" wrapText="1"/>
    </xf>
    <xf numFmtId="167" fontId="45" fillId="0" borderId="11" xfId="22" applyNumberFormat="1" applyFont="1" applyBorder="1" applyAlignment="1">
      <alignment vertical="top" wrapText="1"/>
    </xf>
    <xf numFmtId="0" fontId="128" fillId="0" borderId="0" xfId="0" applyFont="1"/>
    <xf numFmtId="4" fontId="43" fillId="0" borderId="0" xfId="0" applyNumberFormat="1" applyFont="1" applyAlignment="1">
      <alignment horizontal="right" vertical="top" wrapText="1" indent="3"/>
    </xf>
    <xf numFmtId="4" fontId="43" fillId="0" borderId="0" xfId="0" applyNumberFormat="1" applyFont="1" applyAlignment="1">
      <alignment horizontal="right" indent="4"/>
    </xf>
    <xf numFmtId="3" fontId="102" fillId="0" borderId="10" xfId="0" applyNumberFormat="1" applyFont="1" applyBorder="1" applyAlignment="1">
      <alignment horizontal="center" vertical="top" wrapText="1"/>
    </xf>
    <xf numFmtId="0" fontId="45" fillId="0" borderId="18" xfId="0" applyFont="1" applyBorder="1" applyAlignment="1">
      <alignment vertical="center" wrapText="1"/>
    </xf>
    <xf numFmtId="167" fontId="116" fillId="0" borderId="11" xfId="22" applyNumberFormat="1" applyFont="1" applyBorder="1" applyAlignment="1">
      <alignment horizontal="right" vertical="top" wrapText="1" indent="1"/>
    </xf>
    <xf numFmtId="167" fontId="116" fillId="0" borderId="14" xfId="22" applyNumberFormat="1" applyFont="1" applyBorder="1" applyAlignment="1">
      <alignment horizontal="right" vertical="top" wrapText="1"/>
    </xf>
    <xf numFmtId="167" fontId="116" fillId="0" borderId="11" xfId="22" applyNumberFormat="1" applyFont="1" applyBorder="1" applyAlignment="1">
      <alignment horizontal="center" vertical="top" wrapText="1"/>
    </xf>
    <xf numFmtId="0" fontId="55" fillId="0" borderId="0" xfId="0" applyFont="1" applyAlignment="1">
      <alignment horizontal="left"/>
    </xf>
    <xf numFmtId="170" fontId="43" fillId="0" borderId="10" xfId="0" applyNumberFormat="1" applyFont="1" applyBorder="1" applyAlignment="1">
      <alignment horizontal="right" vertical="top" wrapText="1" indent="1"/>
    </xf>
    <xf numFmtId="170" fontId="43" fillId="0" borderId="30" xfId="0" applyNumberFormat="1" applyFont="1" applyBorder="1" applyAlignment="1">
      <alignment horizontal="right" vertical="top" wrapText="1" indent="1"/>
    </xf>
    <xf numFmtId="170" fontId="43" fillId="0" borderId="0" xfId="0" applyNumberFormat="1" applyFont="1" applyAlignment="1">
      <alignment horizontal="right" vertical="top" wrapText="1" indent="1"/>
    </xf>
    <xf numFmtId="177" fontId="43" fillId="0" borderId="17" xfId="0" applyNumberFormat="1" applyFont="1" applyBorder="1"/>
    <xf numFmtId="4" fontId="102" fillId="0" borderId="10" xfId="0" applyNumberFormat="1" applyFont="1" applyBorder="1" applyAlignment="1">
      <alignment horizontal="right" vertical="top" wrapText="1"/>
    </xf>
    <xf numFmtId="4" fontId="102" fillId="0" borderId="0" xfId="0" applyNumberFormat="1" applyFont="1" applyAlignment="1">
      <alignment horizontal="right" vertical="center" wrapText="1"/>
    </xf>
    <xf numFmtId="4" fontId="102" fillId="0" borderId="77" xfId="0" applyNumberFormat="1" applyFont="1" applyBorder="1" applyAlignment="1">
      <alignment horizontal="right" vertical="top" wrapText="1"/>
    </xf>
    <xf numFmtId="4" fontId="102" fillId="0" borderId="0" xfId="0" applyNumberFormat="1" applyFont="1" applyAlignment="1">
      <alignment horizontal="right" vertical="top" wrapText="1"/>
    </xf>
    <xf numFmtId="4" fontId="102" fillId="0" borderId="60" xfId="0" applyNumberFormat="1" applyFont="1" applyBorder="1" applyAlignment="1">
      <alignment horizontal="right" vertical="top" wrapText="1"/>
    </xf>
    <xf numFmtId="167" fontId="45" fillId="0" borderId="34" xfId="22" applyNumberFormat="1" applyFont="1" applyBorder="1" applyAlignment="1">
      <alignment vertical="top" wrapText="1"/>
    </xf>
    <xf numFmtId="167" fontId="45" fillId="0" borderId="14" xfId="22" applyNumberFormat="1" applyFont="1" applyBorder="1" applyAlignment="1">
      <alignment vertical="top" wrapText="1"/>
    </xf>
    <xf numFmtId="167" fontId="45" fillId="0" borderId="18" xfId="22" applyNumberFormat="1" applyFont="1" applyBorder="1" applyAlignment="1">
      <alignment vertical="top" wrapText="1"/>
    </xf>
    <xf numFmtId="0" fontId="106" fillId="0" borderId="0" xfId="0" applyFont="1"/>
    <xf numFmtId="0" fontId="43" fillId="0" borderId="13" xfId="0" applyFont="1" applyBorder="1" applyAlignment="1">
      <alignment horizontal="right"/>
    </xf>
    <xf numFmtId="1" fontId="43" fillId="0" borderId="0" xfId="0" applyNumberFormat="1" applyFont="1" applyAlignment="1">
      <alignment horizontal="center"/>
    </xf>
    <xf numFmtId="0" fontId="102" fillId="0" borderId="0" xfId="0" applyFont="1" applyAlignment="1">
      <alignment horizontal="left" indent="3"/>
    </xf>
    <xf numFmtId="0" fontId="71" fillId="5" borderId="75" xfId="0" applyFont="1" applyFill="1" applyBorder="1" applyAlignment="1">
      <alignment horizontal="center" vertical="center" wrapText="1"/>
    </xf>
    <xf numFmtId="0" fontId="71" fillId="5" borderId="75" xfId="0" applyFont="1" applyFill="1" applyBorder="1" applyAlignment="1">
      <alignment horizontal="left" vertical="center" wrapText="1"/>
    </xf>
    <xf numFmtId="0" fontId="71" fillId="5" borderId="91" xfId="0" applyFont="1" applyFill="1" applyBorder="1" applyAlignment="1">
      <alignment horizontal="center" vertical="center" wrapText="1"/>
    </xf>
    <xf numFmtId="0" fontId="71" fillId="5" borderId="91" xfId="0" applyFont="1" applyFill="1" applyBorder="1" applyAlignment="1">
      <alignment horizontal="left" vertical="center" wrapText="1"/>
    </xf>
    <xf numFmtId="0" fontId="71" fillId="5" borderId="0" xfId="0" applyFont="1" applyFill="1" applyAlignment="1">
      <alignment horizontal="center" vertical="center" wrapText="1"/>
    </xf>
    <xf numFmtId="0" fontId="71" fillId="5" borderId="0" xfId="0" applyFont="1" applyFill="1" applyAlignment="1">
      <alignment horizontal="left" vertical="center" wrapText="1"/>
    </xf>
    <xf numFmtId="0" fontId="71" fillId="5" borderId="92" xfId="0" applyFont="1" applyFill="1" applyBorder="1" applyAlignment="1">
      <alignment horizontal="center" vertical="center" wrapText="1"/>
    </xf>
    <xf numFmtId="0" fontId="71" fillId="5" borderId="13" xfId="0" applyFont="1" applyFill="1" applyBorder="1" applyAlignment="1">
      <alignment horizontal="center" vertical="center" wrapText="1"/>
    </xf>
    <xf numFmtId="0" fontId="71" fillId="5" borderId="0" xfId="0" applyFont="1" applyFill="1" applyAlignment="1">
      <alignment horizontal="left" vertical="center" wrapText="1" indent="1"/>
    </xf>
    <xf numFmtId="0" fontId="71" fillId="5" borderId="91" xfId="0" applyFont="1" applyFill="1" applyBorder="1" applyAlignment="1">
      <alignment horizontal="left" vertical="center" wrapText="1" indent="1"/>
    </xf>
    <xf numFmtId="0" fontId="71" fillId="5" borderId="93" xfId="0" applyFont="1" applyFill="1" applyBorder="1" applyAlignment="1">
      <alignment horizontal="center" vertical="center" wrapText="1"/>
    </xf>
    <xf numFmtId="0" fontId="71" fillId="5" borderId="75" xfId="0" applyFont="1" applyFill="1" applyBorder="1" applyAlignment="1">
      <alignment horizontal="center" vertical="center"/>
    </xf>
    <xf numFmtId="0" fontId="105" fillId="5" borderId="91" xfId="0" applyFont="1" applyFill="1" applyBorder="1" applyAlignment="1">
      <alignment horizontal="center" vertical="center"/>
    </xf>
    <xf numFmtId="0" fontId="43" fillId="5" borderId="75" xfId="0" applyFont="1" applyFill="1" applyBorder="1" applyAlignment="1">
      <alignment horizontal="center" vertical="center" wrapText="1"/>
    </xf>
    <xf numFmtId="0" fontId="43" fillId="5" borderId="75" xfId="0" applyFont="1" applyFill="1" applyBorder="1" applyAlignment="1">
      <alignment horizontal="left" vertical="center" wrapText="1"/>
    </xf>
    <xf numFmtId="0" fontId="43" fillId="5" borderId="91" xfId="0" applyFont="1" applyFill="1" applyBorder="1" applyAlignment="1">
      <alignment horizontal="center" vertical="center" wrapText="1"/>
    </xf>
    <xf numFmtId="0" fontId="43" fillId="5" borderId="91" xfId="0" applyFont="1" applyFill="1" applyBorder="1" applyAlignment="1">
      <alignment horizontal="left" vertical="center" wrapText="1"/>
    </xf>
    <xf numFmtId="0" fontId="43" fillId="5" borderId="0" xfId="0" applyFont="1" applyFill="1" applyAlignment="1">
      <alignment horizontal="center" vertical="center" wrapText="1"/>
    </xf>
    <xf numFmtId="0" fontId="43" fillId="5" borderId="0" xfId="0" applyFont="1" applyFill="1" applyAlignment="1">
      <alignment horizontal="left" vertical="center" wrapText="1"/>
    </xf>
    <xf numFmtId="0" fontId="43" fillId="5" borderId="92" xfId="0" applyFont="1" applyFill="1" applyBorder="1" applyAlignment="1">
      <alignment horizontal="center" vertical="center" wrapText="1"/>
    </xf>
    <xf numFmtId="0" fontId="43" fillId="5" borderId="13" xfId="0" applyFont="1" applyFill="1" applyBorder="1" applyAlignment="1">
      <alignment horizontal="center" vertical="center" wrapText="1"/>
    </xf>
    <xf numFmtId="0" fontId="43" fillId="5" borderId="0" xfId="0" applyFont="1" applyFill="1" applyAlignment="1">
      <alignment horizontal="left" vertical="center" wrapText="1" indent="1"/>
    </xf>
    <xf numFmtId="0" fontId="43" fillId="5" borderId="91" xfId="0" applyFont="1" applyFill="1" applyBorder="1" applyAlignment="1">
      <alignment horizontal="left" vertical="center" wrapText="1" indent="1"/>
    </xf>
    <xf numFmtId="0" fontId="43" fillId="5" borderId="93" xfId="0" applyFont="1" applyFill="1" applyBorder="1" applyAlignment="1">
      <alignment horizontal="center" vertical="center" wrapText="1"/>
    </xf>
    <xf numFmtId="0" fontId="43" fillId="5" borderId="75" xfId="0" applyFont="1" applyFill="1" applyBorder="1" applyAlignment="1">
      <alignment horizontal="center" vertical="center"/>
    </xf>
    <xf numFmtId="0" fontId="43" fillId="5" borderId="0" xfId="0" applyFont="1" applyFill="1" applyAlignment="1">
      <alignment horizontal="left" vertical="center"/>
    </xf>
    <xf numFmtId="0" fontId="43" fillId="5" borderId="0" xfId="0" applyFont="1" applyFill="1" applyAlignment="1">
      <alignment horizontal="left" vertical="center" indent="1"/>
    </xf>
    <xf numFmtId="0" fontId="43" fillId="5" borderId="0" xfId="0" applyFont="1" applyFill="1" applyAlignment="1">
      <alignment horizontal="center" vertical="center"/>
    </xf>
    <xf numFmtId="0" fontId="43" fillId="5" borderId="91" xfId="0" applyFont="1" applyFill="1" applyBorder="1" applyAlignment="1">
      <alignment horizontal="center" vertical="center"/>
    </xf>
    <xf numFmtId="0" fontId="74" fillId="5" borderId="91" xfId="0" applyFont="1" applyFill="1" applyBorder="1" applyAlignment="1">
      <alignment horizontal="center" vertical="top"/>
    </xf>
    <xf numFmtId="0" fontId="74" fillId="5" borderId="91" xfId="0" applyFont="1" applyFill="1" applyBorder="1" applyAlignment="1">
      <alignment horizontal="center" vertical="center"/>
    </xf>
    <xf numFmtId="0" fontId="102" fillId="5" borderId="3" xfId="0" applyFont="1" applyFill="1" applyBorder="1" applyAlignment="1">
      <alignment horizontal="center" vertical="center" wrapText="1"/>
    </xf>
    <xf numFmtId="0" fontId="43" fillId="5" borderId="13" xfId="0" applyFont="1" applyFill="1" applyBorder="1" applyAlignment="1">
      <alignment horizontal="center"/>
    </xf>
    <xf numFmtId="0" fontId="102" fillId="5" borderId="13" xfId="0" applyFont="1" applyFill="1" applyBorder="1" applyAlignment="1">
      <alignment horizontal="left" indent="2"/>
    </xf>
    <xf numFmtId="0" fontId="43" fillId="5" borderId="13" xfId="0" applyFont="1" applyFill="1" applyBorder="1"/>
    <xf numFmtId="0" fontId="43" fillId="5" borderId="76" xfId="0" applyFont="1" applyFill="1" applyBorder="1" applyAlignment="1">
      <alignment horizontal="center"/>
    </xf>
    <xf numFmtId="0" fontId="43" fillId="5" borderId="76" xfId="0" applyFont="1" applyFill="1" applyBorder="1"/>
    <xf numFmtId="0" fontId="102" fillId="5" borderId="4" xfId="0" applyFont="1" applyFill="1" applyBorder="1"/>
    <xf numFmtId="0" fontId="74" fillId="5" borderId="3" xfId="0" applyFont="1" applyFill="1" applyBorder="1" applyAlignment="1">
      <alignment horizontal="center" vertical="center" wrapText="1"/>
    </xf>
    <xf numFmtId="0" fontId="74" fillId="5" borderId="82" xfId="0" applyFont="1" applyFill="1" applyBorder="1" applyAlignment="1">
      <alignment horizontal="center" vertical="center" wrapText="1"/>
    </xf>
    <xf numFmtId="0" fontId="74" fillId="5" borderId="4" xfId="0" applyFont="1" applyFill="1" applyBorder="1" applyAlignment="1">
      <alignment horizontal="center" vertical="center" wrapText="1"/>
    </xf>
    <xf numFmtId="0" fontId="43" fillId="5" borderId="96" xfId="0" applyFont="1" applyFill="1" applyBorder="1" applyAlignment="1">
      <alignment horizontal="center"/>
    </xf>
    <xf numFmtId="0" fontId="43" fillId="5" borderId="97" xfId="0" applyFont="1" applyFill="1" applyBorder="1" applyAlignment="1">
      <alignment horizontal="center"/>
    </xf>
    <xf numFmtId="0" fontId="43" fillId="5" borderId="13" xfId="0" applyFont="1" applyFill="1" applyBorder="1" applyAlignment="1">
      <alignment horizontal="left" vertical="center"/>
    </xf>
    <xf numFmtId="0" fontId="43" fillId="5" borderId="13" xfId="0" applyFont="1" applyFill="1" applyBorder="1" applyAlignment="1">
      <alignment horizontal="left" vertical="center" wrapText="1"/>
    </xf>
    <xf numFmtId="0" fontId="43" fillId="5" borderId="93" xfId="0" applyFont="1" applyFill="1" applyBorder="1" applyAlignment="1">
      <alignment horizontal="left" vertical="center"/>
    </xf>
    <xf numFmtId="0" fontId="102" fillId="0" borderId="0" xfId="0" applyFont="1" applyAlignment="1">
      <alignment horizontal="left" vertical="center"/>
    </xf>
    <xf numFmtId="0" fontId="43" fillId="5" borderId="91" xfId="0" applyFont="1" applyFill="1" applyBorder="1" applyAlignment="1">
      <alignment horizontal="left" vertical="center"/>
    </xf>
    <xf numFmtId="167" fontId="43" fillId="0" borderId="0" xfId="22" applyNumberFormat="1" applyFont="1" applyBorder="1" applyAlignment="1">
      <alignment horizontal="center" vertical="center"/>
    </xf>
    <xf numFmtId="10" fontId="43" fillId="0" borderId="0" xfId="22" applyNumberFormat="1" applyFont="1" applyBorder="1" applyAlignment="1">
      <alignment horizontal="center" vertical="center"/>
    </xf>
    <xf numFmtId="168" fontId="43" fillId="0" borderId="0" xfId="0" applyNumberFormat="1" applyFont="1" applyAlignment="1">
      <alignment horizontal="center" vertical="center"/>
    </xf>
    <xf numFmtId="0" fontId="105" fillId="5" borderId="13" xfId="0" applyFont="1" applyFill="1" applyBorder="1" applyAlignment="1">
      <alignment horizontal="center" vertical="center" wrapText="1"/>
    </xf>
    <xf numFmtId="180" fontId="105" fillId="0" borderId="0" xfId="3" applyNumberFormat="1" applyFont="1" applyFill="1" applyBorder="1" applyAlignment="1">
      <alignment horizontal="center" vertical="center"/>
    </xf>
    <xf numFmtId="167" fontId="105" fillId="0" borderId="0" xfId="22" applyNumberFormat="1" applyFont="1" applyFill="1" applyBorder="1" applyAlignment="1">
      <alignment horizontal="center" vertical="center"/>
    </xf>
    <xf numFmtId="167" fontId="43" fillId="0" borderId="0" xfId="22" applyNumberFormat="1" applyFont="1" applyBorder="1" applyAlignment="1">
      <alignment horizontal="center" vertical="center" wrapText="1"/>
    </xf>
    <xf numFmtId="0" fontId="106" fillId="5" borderId="76" xfId="0" applyFont="1" applyFill="1" applyBorder="1" applyAlignment="1">
      <alignment horizontal="center" vertical="center" wrapText="1"/>
    </xf>
    <xf numFmtId="0" fontId="68" fillId="5" borderId="95" xfId="0" applyFont="1" applyFill="1" applyBorder="1" applyAlignment="1">
      <alignment horizontal="center" vertical="center" wrapText="1"/>
    </xf>
    <xf numFmtId="0" fontId="114" fillId="0" borderId="10" xfId="0" applyFont="1" applyBorder="1" applyAlignment="1">
      <alignment vertical="top" wrapText="1"/>
    </xf>
    <xf numFmtId="0" fontId="114" fillId="0" borderId="11" xfId="0" applyFont="1" applyBorder="1" applyAlignment="1">
      <alignment vertical="top" wrapText="1"/>
    </xf>
    <xf numFmtId="0" fontId="138" fillId="0" borderId="10" xfId="0" applyFont="1" applyBorder="1" applyAlignment="1">
      <alignment vertical="top" wrapText="1"/>
    </xf>
    <xf numFmtId="171" fontId="128" fillId="0" borderId="27" xfId="0" applyNumberFormat="1" applyFont="1" applyBorder="1" applyAlignment="1">
      <alignment horizontal="center" vertical="center"/>
    </xf>
    <xf numFmtId="171" fontId="128" fillId="0" borderId="16" xfId="0" applyNumberFormat="1" applyFont="1" applyBorder="1" applyAlignment="1">
      <alignment horizontal="center" vertical="center"/>
    </xf>
    <xf numFmtId="177" fontId="109" fillId="0" borderId="0" xfId="0" applyNumberFormat="1" applyFont="1" applyAlignment="1">
      <alignment horizontal="right" vertical="center" wrapText="1" indent="1"/>
    </xf>
    <xf numFmtId="177" fontId="109" fillId="0" borderId="13" xfId="0" applyNumberFormat="1" applyFont="1" applyBorder="1" applyAlignment="1">
      <alignment horizontal="right" vertical="center" wrapText="1" indent="1"/>
    </xf>
    <xf numFmtId="177" fontId="109" fillId="0" borderId="17" xfId="0" applyNumberFormat="1" applyFont="1" applyBorder="1" applyAlignment="1">
      <alignment horizontal="right" vertical="center" wrapText="1" indent="1"/>
    </xf>
    <xf numFmtId="171" fontId="79" fillId="0" borderId="35" xfId="0" applyNumberFormat="1" applyFont="1" applyBorder="1" applyAlignment="1">
      <alignment horizontal="center" vertical="center"/>
    </xf>
    <xf numFmtId="0" fontId="78" fillId="0" borderId="81" xfId="0" applyFont="1" applyBorder="1" applyAlignment="1">
      <alignment horizontal="center" vertical="center"/>
    </xf>
    <xf numFmtId="0" fontId="48" fillId="0" borderId="80" xfId="0" applyFont="1" applyBorder="1"/>
    <xf numFmtId="171" fontId="79" fillId="0" borderId="26" xfId="0" applyNumberFormat="1" applyFont="1" applyBorder="1" applyAlignment="1">
      <alignment horizontal="center" vertical="center"/>
    </xf>
    <xf numFmtId="171" fontId="79" fillId="0" borderId="28" xfId="0" applyNumberFormat="1" applyFont="1" applyBorder="1" applyAlignment="1">
      <alignment horizontal="center" vertical="center"/>
    </xf>
    <xf numFmtId="0" fontId="78" fillId="0" borderId="23" xfId="0" applyFont="1" applyBorder="1" applyAlignment="1">
      <alignment horizontal="center" vertical="center"/>
    </xf>
    <xf numFmtId="0" fontId="45" fillId="0" borderId="10" xfId="0" applyFont="1" applyBorder="1" applyAlignment="1">
      <alignment vertical="top" wrapText="1"/>
    </xf>
    <xf numFmtId="0" fontId="45" fillId="0" borderId="10" xfId="0" applyFont="1" applyBorder="1" applyAlignment="1">
      <alignment horizontal="center" vertical="center" wrapText="1"/>
    </xf>
    <xf numFmtId="170" fontId="128" fillId="0" borderId="5" xfId="0" applyNumberFormat="1" applyFont="1" applyBorder="1" applyAlignment="1">
      <alignment horizontal="right" vertical="center" indent="1"/>
    </xf>
    <xf numFmtId="0" fontId="128" fillId="0" borderId="25" xfId="0" applyFont="1" applyBorder="1" applyAlignment="1">
      <alignment horizontal="center" vertical="center"/>
    </xf>
    <xf numFmtId="0" fontId="128" fillId="0" borderId="18" xfId="0" applyFont="1" applyBorder="1" applyAlignment="1">
      <alignment horizontal="center" vertical="center"/>
    </xf>
    <xf numFmtId="170" fontId="128" fillId="0" borderId="35" xfId="0" applyNumberFormat="1" applyFont="1" applyBorder="1" applyAlignment="1">
      <alignment horizontal="right" vertical="center" indent="1"/>
    </xf>
    <xf numFmtId="170" fontId="128" fillId="0" borderId="105" xfId="0" applyNumberFormat="1" applyFont="1" applyBorder="1" applyAlignment="1">
      <alignment horizontal="right" vertical="center" indent="1"/>
    </xf>
    <xf numFmtId="170" fontId="128" fillId="0" borderId="31" xfId="0" applyNumberFormat="1" applyFont="1" applyBorder="1" applyAlignment="1">
      <alignment horizontal="right" vertical="center" indent="1"/>
    </xf>
    <xf numFmtId="170" fontId="128" fillId="4" borderId="105" xfId="0" applyNumberFormat="1" applyFont="1" applyFill="1" applyBorder="1" applyAlignment="1">
      <alignment horizontal="right" vertical="center" indent="1"/>
    </xf>
    <xf numFmtId="170" fontId="128" fillId="4" borderId="34" xfId="0" applyNumberFormat="1" applyFont="1" applyFill="1" applyBorder="1" applyAlignment="1">
      <alignment horizontal="right" vertical="center" indent="1"/>
    </xf>
    <xf numFmtId="169" fontId="128" fillId="0" borderId="48" xfId="0" applyNumberFormat="1" applyFont="1" applyBorder="1" applyAlignment="1">
      <alignment horizontal="center" vertical="center" wrapText="1"/>
    </xf>
    <xf numFmtId="169" fontId="128" fillId="0" borderId="107" xfId="0" applyNumberFormat="1" applyFont="1" applyBorder="1" applyAlignment="1">
      <alignment horizontal="center" vertical="center" wrapText="1"/>
    </xf>
    <xf numFmtId="169" fontId="128" fillId="0" borderId="29" xfId="0" applyNumberFormat="1" applyFont="1" applyBorder="1" applyAlignment="1">
      <alignment horizontal="center" vertical="center" wrapText="1"/>
    </xf>
    <xf numFmtId="169" fontId="128" fillId="0" borderId="108" xfId="0" applyNumberFormat="1" applyFont="1" applyBorder="1" applyAlignment="1">
      <alignment horizontal="center" vertical="center" wrapText="1"/>
    </xf>
    <xf numFmtId="170" fontId="128" fillId="0" borderId="9" xfId="0" applyNumberFormat="1" applyFont="1" applyBorder="1" applyAlignment="1">
      <alignment horizontal="right" vertical="center" indent="1"/>
    </xf>
    <xf numFmtId="170" fontId="128" fillId="0" borderId="43" xfId="0" applyNumberFormat="1" applyFont="1" applyBorder="1" applyAlignment="1">
      <alignment horizontal="right" vertical="center" indent="1"/>
    </xf>
    <xf numFmtId="170" fontId="128" fillId="4" borderId="37" xfId="0" applyNumberFormat="1" applyFont="1" applyFill="1" applyBorder="1" applyAlignment="1">
      <alignment horizontal="right" vertical="center" indent="1"/>
    </xf>
    <xf numFmtId="170" fontId="128" fillId="4" borderId="5" xfId="0" applyNumberFormat="1" applyFont="1" applyFill="1" applyBorder="1" applyAlignment="1">
      <alignment horizontal="right" vertical="center" indent="1"/>
    </xf>
    <xf numFmtId="0" fontId="128" fillId="0" borderId="1" xfId="0" applyFont="1" applyBorder="1" applyAlignment="1">
      <alignment horizontal="center" vertical="center"/>
    </xf>
    <xf numFmtId="0" fontId="128" fillId="0" borderId="17" xfId="0" applyFont="1" applyBorder="1" applyAlignment="1">
      <alignment horizontal="center" vertical="center"/>
    </xf>
    <xf numFmtId="3" fontId="52" fillId="0" borderId="105" xfId="0" applyNumberFormat="1" applyFont="1" applyBorder="1" applyAlignment="1">
      <alignment horizontal="center" vertical="center"/>
    </xf>
    <xf numFmtId="3" fontId="52" fillId="0" borderId="106" xfId="0" applyNumberFormat="1" applyFont="1" applyBorder="1" applyAlignment="1">
      <alignment horizontal="center" vertical="center"/>
    </xf>
    <xf numFmtId="3" fontId="52" fillId="0" borderId="20" xfId="0" applyNumberFormat="1" applyFont="1" applyBorder="1" applyAlignment="1">
      <alignment horizontal="center" vertical="center"/>
    </xf>
    <xf numFmtId="170" fontId="52" fillId="0" borderId="20" xfId="0" applyNumberFormat="1" applyFont="1" applyBorder="1" applyAlignment="1">
      <alignment horizontal="center" vertical="center"/>
    </xf>
    <xf numFmtId="0" fontId="56" fillId="0" borderId="20" xfId="0" applyFont="1" applyBorder="1"/>
    <xf numFmtId="10" fontId="52" fillId="0" borderId="20" xfId="22" applyNumberFormat="1" applyFont="1" applyBorder="1" applyAlignment="1">
      <alignment horizontal="center" vertical="center"/>
    </xf>
    <xf numFmtId="4" fontId="52" fillId="0" borderId="20" xfId="0" applyNumberFormat="1" applyFont="1" applyBorder="1" applyAlignment="1">
      <alignment horizontal="center" vertical="center"/>
    </xf>
    <xf numFmtId="4" fontId="52" fillId="0" borderId="21" xfId="0" applyNumberFormat="1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45" fillId="0" borderId="17" xfId="0" applyFont="1" applyBorder="1" applyAlignment="1">
      <alignment vertical="center"/>
    </xf>
    <xf numFmtId="0" fontId="45" fillId="0" borderId="17" xfId="0" applyFont="1" applyBorder="1" applyAlignment="1">
      <alignment vertical="top"/>
    </xf>
    <xf numFmtId="0" fontId="114" fillId="0" borderId="10" xfId="0" applyFont="1" applyBorder="1" applyAlignment="1">
      <alignment vertical="top"/>
    </xf>
    <xf numFmtId="0" fontId="114" fillId="0" borderId="10" xfId="0" applyFont="1" applyBorder="1" applyAlignment="1">
      <alignment vertical="center" wrapText="1"/>
    </xf>
    <xf numFmtId="3" fontId="74" fillId="0" borderId="10" xfId="0" applyNumberFormat="1" applyFont="1" applyBorder="1" applyAlignment="1">
      <alignment horizontal="right" vertical="top" wrapText="1"/>
    </xf>
    <xf numFmtId="2" fontId="74" fillId="0" borderId="17" xfId="0" applyNumberFormat="1" applyFont="1" applyBorder="1" applyAlignment="1">
      <alignment horizontal="right" vertical="top" wrapText="1"/>
    </xf>
    <xf numFmtId="2" fontId="74" fillId="0" borderId="0" xfId="0" applyNumberFormat="1" applyFont="1" applyAlignment="1">
      <alignment horizontal="right" vertical="top" wrapText="1"/>
    </xf>
    <xf numFmtId="3" fontId="74" fillId="0" borderId="30" xfId="0" applyNumberFormat="1" applyFont="1" applyBorder="1" applyAlignment="1">
      <alignment horizontal="right" vertical="top" wrapText="1"/>
    </xf>
    <xf numFmtId="2" fontId="74" fillId="0" borderId="13" xfId="0" applyNumberFormat="1" applyFont="1" applyBorder="1" applyAlignment="1">
      <alignment horizontal="right" vertical="top" wrapText="1"/>
    </xf>
    <xf numFmtId="3" fontId="74" fillId="0" borderId="0" xfId="0" applyNumberFormat="1" applyFont="1" applyAlignment="1">
      <alignment horizontal="right" vertical="top" wrapText="1"/>
    </xf>
    <xf numFmtId="0" fontId="71" fillId="0" borderId="13" xfId="0" applyFont="1" applyBorder="1" applyAlignment="1">
      <alignment horizontal="right"/>
    </xf>
    <xf numFmtId="0" fontId="43" fillId="0" borderId="17" xfId="0" applyFont="1" applyBorder="1" applyAlignment="1">
      <alignment horizontal="right"/>
    </xf>
    <xf numFmtId="0" fontId="45" fillId="0" borderId="24" xfId="0" applyFont="1" applyBorder="1" applyAlignment="1">
      <alignment vertical="top"/>
    </xf>
    <xf numFmtId="0" fontId="45" fillId="0" borderId="11" xfId="0" applyFont="1" applyBorder="1" applyAlignment="1">
      <alignment vertical="center"/>
    </xf>
    <xf numFmtId="0" fontId="43" fillId="0" borderId="11" xfId="0" applyFont="1" applyBorder="1" applyAlignment="1">
      <alignment horizontal="center" vertical="center"/>
    </xf>
    <xf numFmtId="3" fontId="43" fillId="0" borderId="105" xfId="0" applyNumberFormat="1" applyFont="1" applyBorder="1" applyAlignment="1">
      <alignment horizontal="right" vertical="center" wrapText="1"/>
    </xf>
    <xf numFmtId="0" fontId="43" fillId="0" borderId="105" xfId="0" applyFont="1" applyBorder="1" applyAlignment="1">
      <alignment horizontal="right" vertical="top" wrapText="1"/>
    </xf>
    <xf numFmtId="3" fontId="102" fillId="0" borderId="105" xfId="0" applyNumberFormat="1" applyFont="1" applyBorder="1" applyAlignment="1">
      <alignment horizontal="right" vertical="top" wrapText="1"/>
    </xf>
    <xf numFmtId="10" fontId="116" fillId="0" borderId="0" xfId="22" applyNumberFormat="1" applyFont="1" applyAlignment="1">
      <alignment horizontal="right" vertical="center" wrapText="1"/>
    </xf>
    <xf numFmtId="0" fontId="128" fillId="0" borderId="24" xfId="0" applyFont="1" applyBorder="1" applyAlignment="1">
      <alignment horizontal="center" vertical="center"/>
    </xf>
    <xf numFmtId="3" fontId="43" fillId="0" borderId="10" xfId="0" applyNumberFormat="1" applyFont="1" applyBorder="1" applyAlignment="1">
      <alignment vertical="top" wrapText="1"/>
    </xf>
    <xf numFmtId="3" fontId="43" fillId="0" borderId="30" xfId="0" applyNumberFormat="1" applyFont="1" applyBorder="1" applyAlignment="1">
      <alignment vertical="top" wrapText="1"/>
    </xf>
    <xf numFmtId="0" fontId="127" fillId="0" borderId="0" xfId="0" applyFont="1" applyAlignment="1">
      <alignment horizontal="center" vertical="center" wrapText="1"/>
    </xf>
    <xf numFmtId="0" fontId="62" fillId="3" borderId="6" xfId="14" applyFont="1" applyFill="1" applyBorder="1" applyAlignment="1">
      <alignment horizontal="center" vertical="center" wrapText="1"/>
    </xf>
    <xf numFmtId="0" fontId="63" fillId="3" borderId="15" xfId="14" applyFont="1" applyFill="1" applyBorder="1" applyAlignment="1">
      <alignment horizontal="center" vertical="center"/>
    </xf>
    <xf numFmtId="0" fontId="63" fillId="3" borderId="16" xfId="14" applyFont="1" applyFill="1" applyBorder="1" applyAlignment="1">
      <alignment horizontal="center" vertical="center"/>
    </xf>
    <xf numFmtId="0" fontId="21" fillId="0" borderId="0" xfId="14" applyFont="1" applyAlignment="1">
      <alignment horizontal="left" vertical="center" wrapText="1"/>
    </xf>
    <xf numFmtId="0" fontId="62" fillId="3" borderId="12" xfId="14" applyFont="1" applyFill="1" applyBorder="1" applyAlignment="1">
      <alignment horizontal="center" vertical="center"/>
    </xf>
    <xf numFmtId="0" fontId="60" fillId="0" borderId="6" xfId="45" applyFont="1" applyBorder="1" applyAlignment="1">
      <alignment horizontal="center" vertical="center"/>
    </xf>
    <xf numFmtId="0" fontId="60" fillId="0" borderId="7" xfId="45" applyFont="1" applyBorder="1" applyAlignment="1">
      <alignment horizontal="center" vertical="center"/>
    </xf>
    <xf numFmtId="0" fontId="60" fillId="0" borderId="8" xfId="45" applyFont="1" applyBorder="1" applyAlignment="1">
      <alignment horizontal="center" vertical="center"/>
    </xf>
    <xf numFmtId="0" fontId="104" fillId="28" borderId="0" xfId="0" applyFont="1" applyFill="1" applyAlignment="1">
      <alignment horizontal="center" vertical="center"/>
    </xf>
    <xf numFmtId="0" fontId="111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/>
    </xf>
    <xf numFmtId="0" fontId="102" fillId="5" borderId="75" xfId="0" applyFont="1" applyFill="1" applyBorder="1" applyAlignment="1">
      <alignment horizontal="center" vertical="center" wrapText="1"/>
    </xf>
    <xf numFmtId="0" fontId="102" fillId="5" borderId="91" xfId="0" applyFont="1" applyFill="1" applyBorder="1" applyAlignment="1">
      <alignment horizontal="center" vertical="center" wrapText="1"/>
    </xf>
    <xf numFmtId="0" fontId="102" fillId="5" borderId="75" xfId="0" applyFont="1" applyFill="1" applyBorder="1" applyAlignment="1">
      <alignment horizontal="left" vertical="center"/>
    </xf>
    <xf numFmtId="0" fontId="102" fillId="5" borderId="91" xfId="0" applyFont="1" applyFill="1" applyBorder="1" applyAlignment="1">
      <alignment horizontal="left" vertical="center"/>
    </xf>
    <xf numFmtId="0" fontId="111" fillId="0" borderId="0" xfId="14" applyFont="1" applyAlignment="1">
      <alignment horizontal="center"/>
    </xf>
    <xf numFmtId="0" fontId="119" fillId="28" borderId="0" xfId="0" applyFont="1" applyFill="1" applyAlignment="1">
      <alignment horizontal="center" vertical="center" wrapText="1"/>
    </xf>
    <xf numFmtId="0" fontId="74" fillId="0" borderId="10" xfId="14" applyFont="1" applyBorder="1" applyAlignment="1">
      <alignment horizontal="center" vertical="center"/>
    </xf>
    <xf numFmtId="0" fontId="74" fillId="0" borderId="0" xfId="14" applyFont="1" applyAlignment="1">
      <alignment horizontal="center" vertical="center"/>
    </xf>
    <xf numFmtId="1" fontId="74" fillId="0" borderId="6" xfId="14" applyNumberFormat="1" applyFont="1" applyBorder="1" applyAlignment="1">
      <alignment horizontal="center" vertical="center"/>
    </xf>
    <xf numFmtId="1" fontId="74" fillId="0" borderId="8" xfId="14" applyNumberFormat="1" applyFont="1" applyBorder="1" applyAlignment="1">
      <alignment horizontal="center" vertical="center"/>
    </xf>
    <xf numFmtId="1" fontId="74" fillId="0" borderId="7" xfId="14" applyNumberFormat="1" applyFont="1" applyBorder="1" applyAlignment="1">
      <alignment horizontal="center" vertical="center"/>
    </xf>
    <xf numFmtId="0" fontId="107" fillId="0" borderId="39" xfId="0" applyFont="1" applyBorder="1" applyAlignment="1">
      <alignment horizontal="center" vertical="center" wrapText="1"/>
    </xf>
    <xf numFmtId="0" fontId="107" fillId="0" borderId="7" xfId="0" applyFont="1" applyBorder="1" applyAlignment="1">
      <alignment horizontal="center" vertical="center" wrapText="1"/>
    </xf>
    <xf numFmtId="0" fontId="107" fillId="0" borderId="38" xfId="0" applyFont="1" applyBorder="1" applyAlignment="1">
      <alignment horizontal="center" vertical="center" wrapText="1"/>
    </xf>
    <xf numFmtId="0" fontId="119" fillId="28" borderId="24" xfId="0" applyFont="1" applyFill="1" applyBorder="1" applyAlignment="1">
      <alignment horizontal="center" vertical="center" wrapText="1"/>
    </xf>
    <xf numFmtId="0" fontId="102" fillId="0" borderId="12" xfId="0" applyFont="1" applyBorder="1" applyAlignment="1">
      <alignment horizontal="center" vertical="center"/>
    </xf>
    <xf numFmtId="0" fontId="102" fillId="0" borderId="15" xfId="0" applyFont="1" applyBorder="1" applyAlignment="1">
      <alignment horizontal="center" vertical="center"/>
    </xf>
    <xf numFmtId="0" fontId="102" fillId="0" borderId="11" xfId="0" applyFont="1" applyBorder="1" applyAlignment="1">
      <alignment horizontal="center" vertical="center"/>
    </xf>
    <xf numFmtId="0" fontId="102" fillId="0" borderId="24" xfId="0" applyFont="1" applyBorder="1" applyAlignment="1">
      <alignment horizontal="center" vertical="center"/>
    </xf>
    <xf numFmtId="49" fontId="74" fillId="0" borderId="6" xfId="0" applyNumberFormat="1" applyFont="1" applyBorder="1" applyAlignment="1">
      <alignment horizontal="center"/>
    </xf>
    <xf numFmtId="49" fontId="74" fillId="0" borderId="7" xfId="0" applyNumberFormat="1" applyFont="1" applyBorder="1" applyAlignment="1">
      <alignment horizontal="center"/>
    </xf>
    <xf numFmtId="49" fontId="74" fillId="0" borderId="8" xfId="0" applyNumberFormat="1" applyFont="1" applyBorder="1" applyAlignment="1">
      <alignment horizontal="center"/>
    </xf>
    <xf numFmtId="0" fontId="107" fillId="0" borderId="8" xfId="0" applyFont="1" applyBorder="1" applyAlignment="1">
      <alignment horizontal="center" vertical="center" wrapText="1"/>
    </xf>
    <xf numFmtId="0" fontId="107" fillId="0" borderId="6" xfId="0" applyFont="1" applyBorder="1" applyAlignment="1">
      <alignment horizontal="center" vertical="center" wrapText="1"/>
    </xf>
    <xf numFmtId="171" fontId="43" fillId="0" borderId="10" xfId="0" applyNumberFormat="1" applyFont="1" applyBorder="1" applyAlignment="1">
      <alignment horizontal="right" vertical="center" wrapText="1" indent="2"/>
    </xf>
    <xf numFmtId="171" fontId="43" fillId="0" borderId="17" xfId="0" applyNumberFormat="1" applyFont="1" applyBorder="1" applyAlignment="1">
      <alignment horizontal="right" vertical="center" wrapText="1" indent="2"/>
    </xf>
    <xf numFmtId="0" fontId="135" fillId="28" borderId="24" xfId="0" applyFont="1" applyFill="1" applyBorder="1" applyAlignment="1">
      <alignment horizontal="center" vertical="center" wrapText="1"/>
    </xf>
    <xf numFmtId="0" fontId="102" fillId="0" borderId="6" xfId="0" applyFont="1" applyBorder="1" applyAlignment="1">
      <alignment horizontal="center" vertical="center" wrapText="1"/>
    </xf>
    <xf numFmtId="0" fontId="102" fillId="0" borderId="7" xfId="0" applyFont="1" applyBorder="1" applyAlignment="1">
      <alignment horizontal="center" vertical="center" wrapText="1"/>
    </xf>
    <xf numFmtId="0" fontId="106" fillId="0" borderId="39" xfId="0" applyFont="1" applyBorder="1" applyAlignment="1">
      <alignment horizontal="center" vertical="center" wrapText="1"/>
    </xf>
    <xf numFmtId="0" fontId="106" fillId="0" borderId="38" xfId="0" applyFont="1" applyBorder="1" applyAlignment="1">
      <alignment horizontal="center" vertical="center" wrapText="1"/>
    </xf>
    <xf numFmtId="0" fontId="106" fillId="0" borderId="7" xfId="0" applyFont="1" applyBorder="1" applyAlignment="1">
      <alignment horizontal="center" vertical="center" wrapText="1"/>
    </xf>
    <xf numFmtId="0" fontId="102" fillId="0" borderId="39" xfId="0" applyFont="1" applyBorder="1" applyAlignment="1">
      <alignment horizontal="center" vertical="center" wrapText="1"/>
    </xf>
    <xf numFmtId="0" fontId="102" fillId="0" borderId="38" xfId="0" applyFont="1" applyBorder="1" applyAlignment="1">
      <alignment horizontal="center" vertical="center" wrapText="1"/>
    </xf>
    <xf numFmtId="0" fontId="102" fillId="0" borderId="8" xfId="0" applyFont="1" applyBorder="1" applyAlignment="1">
      <alignment horizontal="center" vertical="center" wrapText="1"/>
    </xf>
    <xf numFmtId="49" fontId="68" fillId="0" borderId="6" xfId="0" applyNumberFormat="1" applyFont="1" applyBorder="1" applyAlignment="1">
      <alignment horizontal="center"/>
    </xf>
    <xf numFmtId="49" fontId="115" fillId="0" borderId="7" xfId="0" applyNumberFormat="1" applyFont="1" applyBorder="1" applyAlignment="1">
      <alignment horizontal="center"/>
    </xf>
    <xf numFmtId="49" fontId="115" fillId="0" borderId="8" xfId="0" applyNumberFormat="1" applyFont="1" applyBorder="1" applyAlignment="1">
      <alignment horizontal="center"/>
    </xf>
    <xf numFmtId="0" fontId="106" fillId="0" borderId="10" xfId="0" applyFont="1" applyBorder="1" applyAlignment="1">
      <alignment horizontal="center" vertical="center" wrapText="1"/>
    </xf>
    <xf numFmtId="0" fontId="106" fillId="0" borderId="17" xfId="0" applyFont="1" applyBorder="1" applyAlignment="1">
      <alignment horizontal="center" vertical="center" wrapText="1"/>
    </xf>
    <xf numFmtId="171" fontId="43" fillId="0" borderId="10" xfId="0" applyNumberFormat="1" applyFont="1" applyBorder="1" applyAlignment="1">
      <alignment horizontal="right" vertical="center" wrapText="1" indent="4"/>
    </xf>
    <xf numFmtId="171" fontId="43" fillId="0" borderId="17" xfId="0" applyNumberFormat="1" applyFont="1" applyBorder="1" applyAlignment="1">
      <alignment horizontal="right" vertical="center" wrapText="1" indent="4"/>
    </xf>
    <xf numFmtId="0" fontId="102" fillId="0" borderId="12" xfId="0" applyFont="1" applyBorder="1" applyAlignment="1">
      <alignment horizontal="center" vertical="center" wrapText="1"/>
    </xf>
    <xf numFmtId="0" fontId="102" fillId="0" borderId="16" xfId="0" applyFont="1" applyBorder="1" applyAlignment="1">
      <alignment horizontal="center" vertical="center" wrapText="1"/>
    </xf>
    <xf numFmtId="0" fontId="102" fillId="0" borderId="10" xfId="0" applyFont="1" applyBorder="1" applyAlignment="1">
      <alignment horizontal="center" vertical="center" wrapText="1"/>
    </xf>
    <xf numFmtId="0" fontId="102" fillId="0" borderId="17" xfId="0" applyFont="1" applyBorder="1" applyAlignment="1">
      <alignment horizontal="center" vertical="center" wrapText="1"/>
    </xf>
    <xf numFmtId="0" fontId="102" fillId="0" borderId="6" xfId="0" applyFont="1" applyBorder="1" applyAlignment="1">
      <alignment horizontal="center" vertical="top" wrapText="1"/>
    </xf>
    <xf numFmtId="0" fontId="102" fillId="0" borderId="7" xfId="0" applyFont="1" applyBorder="1" applyAlignment="1">
      <alignment horizontal="center" vertical="top" wrapText="1"/>
    </xf>
    <xf numFmtId="0" fontId="102" fillId="0" borderId="8" xfId="0" applyFont="1" applyBorder="1" applyAlignment="1">
      <alignment horizontal="center" vertical="top" wrapText="1"/>
    </xf>
    <xf numFmtId="0" fontId="102" fillId="0" borderId="11" xfId="0" applyFont="1" applyBorder="1" applyAlignment="1">
      <alignment horizontal="center" vertical="center" wrapText="1"/>
    </xf>
    <xf numFmtId="0" fontId="102" fillId="0" borderId="18" xfId="0" applyFont="1" applyBorder="1" applyAlignment="1">
      <alignment horizontal="center" vertical="center" wrapText="1"/>
    </xf>
    <xf numFmtId="171" fontId="45" fillId="0" borderId="10" xfId="0" applyNumberFormat="1" applyFont="1" applyBorder="1" applyAlignment="1">
      <alignment horizontal="right" vertical="center" wrapText="1" indent="4"/>
    </xf>
    <xf numFmtId="171" fontId="45" fillId="0" borderId="17" xfId="0" applyNumberFormat="1" applyFont="1" applyBorder="1" applyAlignment="1">
      <alignment horizontal="right" vertical="center" wrapText="1" indent="4"/>
    </xf>
    <xf numFmtId="0" fontId="106" fillId="0" borderId="10" xfId="0" applyFont="1" applyBorder="1" applyAlignment="1">
      <alignment horizontal="center" vertical="top" wrapText="1"/>
    </xf>
    <xf numFmtId="0" fontId="106" fillId="0" borderId="17" xfId="0" applyFont="1" applyBorder="1" applyAlignment="1">
      <alignment horizontal="center" vertical="top" wrapText="1"/>
    </xf>
    <xf numFmtId="171" fontId="43" fillId="0" borderId="10" xfId="0" applyNumberFormat="1" applyFont="1" applyBorder="1" applyAlignment="1">
      <alignment horizontal="right" vertical="top" wrapText="1" indent="4"/>
    </xf>
    <xf numFmtId="171" fontId="43" fillId="0" borderId="17" xfId="0" applyNumberFormat="1" applyFont="1" applyBorder="1" applyAlignment="1">
      <alignment horizontal="right" vertical="top" wrapText="1" indent="4"/>
    </xf>
    <xf numFmtId="0" fontId="102" fillId="0" borderId="15" xfId="0" applyFont="1" applyBorder="1" applyAlignment="1">
      <alignment horizontal="center" vertical="center" wrapText="1"/>
    </xf>
    <xf numFmtId="0" fontId="43" fillId="0" borderId="15" xfId="0" applyFont="1" applyBorder="1"/>
    <xf numFmtId="0" fontId="43" fillId="0" borderId="16" xfId="0" applyFont="1" applyBorder="1"/>
    <xf numFmtId="171" fontId="43" fillId="0" borderId="10" xfId="0" applyNumberFormat="1" applyFont="1" applyBorder="1" applyAlignment="1">
      <alignment horizontal="right" vertical="center" wrapText="1" indent="3"/>
    </xf>
    <xf numFmtId="171" fontId="43" fillId="0" borderId="0" xfId="0" applyNumberFormat="1" applyFont="1" applyAlignment="1">
      <alignment horizontal="right" vertical="center" wrapText="1" indent="3"/>
    </xf>
    <xf numFmtId="0" fontId="106" fillId="0" borderId="0" xfId="0" applyFont="1" applyAlignment="1">
      <alignment horizontal="center" vertical="top" wrapText="1"/>
    </xf>
    <xf numFmtId="171" fontId="43" fillId="0" borderId="0" xfId="0" applyNumberFormat="1" applyFont="1" applyAlignment="1">
      <alignment horizontal="right" vertical="top" wrapText="1" indent="4"/>
    </xf>
    <xf numFmtId="0" fontId="102" fillId="0" borderId="102" xfId="0" applyFont="1" applyBorder="1" applyAlignment="1">
      <alignment horizontal="center" vertical="center" wrapText="1"/>
    </xf>
    <xf numFmtId="0" fontId="102" fillId="0" borderId="104" xfId="0" applyFont="1" applyBorder="1" applyAlignment="1">
      <alignment horizontal="center" vertical="center" wrapText="1"/>
    </xf>
    <xf numFmtId="0" fontId="102" fillId="0" borderId="109" xfId="0" applyFont="1" applyBorder="1" applyAlignment="1">
      <alignment horizontal="center" vertical="center" wrapText="1"/>
    </xf>
    <xf numFmtId="0" fontId="102" fillId="0" borderId="101" xfId="0" applyFont="1" applyBorder="1" applyAlignment="1">
      <alignment horizontal="center" vertical="center" wrapText="1"/>
    </xf>
    <xf numFmtId="0" fontId="107" fillId="0" borderId="33" xfId="0" applyFont="1" applyBorder="1" applyAlignment="1">
      <alignment horizontal="center" vertical="center" wrapText="1"/>
    </xf>
    <xf numFmtId="0" fontId="107" fillId="0" borderId="4" xfId="0" applyFont="1" applyBorder="1" applyAlignment="1">
      <alignment horizontal="center" vertical="center" wrapText="1"/>
    </xf>
    <xf numFmtId="0" fontId="102" fillId="0" borderId="99" xfId="0" applyFont="1" applyBorder="1" applyAlignment="1">
      <alignment horizontal="center" vertical="center" wrapText="1"/>
    </xf>
    <xf numFmtId="0" fontId="102" fillId="0" borderId="100" xfId="0" applyFont="1" applyBorder="1" applyAlignment="1">
      <alignment horizontal="center" vertical="center" wrapText="1"/>
    </xf>
    <xf numFmtId="0" fontId="102" fillId="0" borderId="103" xfId="0" applyFont="1" applyBorder="1" applyAlignment="1">
      <alignment horizontal="center" vertical="center" wrapText="1"/>
    </xf>
    <xf numFmtId="0" fontId="102" fillId="0" borderId="4" xfId="0" applyFont="1" applyBorder="1" applyAlignment="1">
      <alignment horizontal="center" vertical="center" wrapText="1"/>
    </xf>
    <xf numFmtId="0" fontId="107" fillId="0" borderId="101" xfId="0" applyFont="1" applyBorder="1" applyAlignment="1">
      <alignment horizontal="center" vertical="center" wrapText="1"/>
    </xf>
    <xf numFmtId="0" fontId="102" fillId="0" borderId="48" xfId="0" applyFont="1" applyBorder="1" applyAlignment="1">
      <alignment horizontal="center" vertical="center" wrapText="1"/>
    </xf>
    <xf numFmtId="0" fontId="102" fillId="0" borderId="42" xfId="0" applyFont="1" applyBorder="1" applyAlignment="1">
      <alignment horizontal="center" vertical="center" wrapText="1"/>
    </xf>
    <xf numFmtId="0" fontId="102" fillId="0" borderId="36" xfId="0" applyFont="1" applyBorder="1" applyAlignment="1">
      <alignment horizontal="center" vertical="center" wrapText="1"/>
    </xf>
    <xf numFmtId="0" fontId="102" fillId="0" borderId="24" xfId="0" applyFont="1" applyBorder="1" applyAlignment="1">
      <alignment horizontal="center" vertical="center" wrapText="1"/>
    </xf>
    <xf numFmtId="0" fontId="102" fillId="0" borderId="14" xfId="0" applyFont="1" applyBorder="1" applyAlignment="1">
      <alignment horizontal="center" vertical="center" wrapText="1"/>
    </xf>
    <xf numFmtId="0" fontId="102" fillId="0" borderId="45" xfId="0" applyFont="1" applyBorder="1" applyAlignment="1">
      <alignment horizontal="center" vertical="center" wrapText="1"/>
    </xf>
    <xf numFmtId="0" fontId="102" fillId="0" borderId="46" xfId="0" applyFont="1" applyBorder="1" applyAlignment="1">
      <alignment horizontal="center" vertical="center" wrapText="1"/>
    </xf>
    <xf numFmtId="0" fontId="102" fillId="0" borderId="47" xfId="0" applyFont="1" applyBorder="1" applyAlignment="1">
      <alignment horizontal="center" vertical="center" wrapText="1"/>
    </xf>
    <xf numFmtId="0" fontId="102" fillId="0" borderId="62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/>
    </xf>
    <xf numFmtId="0" fontId="43" fillId="0" borderId="16" xfId="0" applyFont="1" applyBorder="1" applyAlignment="1">
      <alignment horizontal="center"/>
    </xf>
    <xf numFmtId="0" fontId="43" fillId="0" borderId="10" xfId="0" applyFont="1" applyBorder="1" applyAlignment="1">
      <alignment horizontal="center"/>
    </xf>
    <xf numFmtId="0" fontId="43" fillId="0" borderId="17" xfId="0" applyFont="1" applyBorder="1" applyAlignment="1">
      <alignment horizontal="center"/>
    </xf>
    <xf numFmtId="0" fontId="106" fillId="0" borderId="51" xfId="0" applyFont="1" applyBorder="1" applyAlignment="1">
      <alignment horizontal="center" vertical="center" wrapText="1"/>
    </xf>
    <xf numFmtId="0" fontId="106" fillId="0" borderId="42" xfId="0" applyFont="1" applyBorder="1" applyAlignment="1">
      <alignment horizontal="center" vertical="center" wrapText="1"/>
    </xf>
    <xf numFmtId="0" fontId="102" fillId="0" borderId="50" xfId="0" applyFont="1" applyBorder="1" applyAlignment="1">
      <alignment horizontal="center" vertical="center" wrapText="1"/>
    </xf>
    <xf numFmtId="0" fontId="102" fillId="0" borderId="32" xfId="0" applyFont="1" applyBorder="1" applyAlignment="1">
      <alignment horizontal="center" vertical="center" wrapText="1"/>
    </xf>
    <xf numFmtId="0" fontId="102" fillId="0" borderId="44" xfId="0" applyFont="1" applyBorder="1" applyAlignment="1">
      <alignment horizontal="center" vertical="center" wrapText="1"/>
    </xf>
    <xf numFmtId="0" fontId="106" fillId="0" borderId="48" xfId="0" applyFont="1" applyBorder="1" applyAlignment="1">
      <alignment horizontal="center" vertical="center" wrapText="1"/>
    </xf>
    <xf numFmtId="0" fontId="106" fillId="0" borderId="49" xfId="0" applyFont="1" applyBorder="1" applyAlignment="1">
      <alignment horizontal="center" vertical="center" wrapText="1"/>
    </xf>
    <xf numFmtId="171" fontId="43" fillId="0" borderId="10" xfId="0" applyNumberFormat="1" applyFont="1" applyBorder="1" applyAlignment="1">
      <alignment horizontal="center" vertical="top" wrapText="1"/>
    </xf>
    <xf numFmtId="171" fontId="43" fillId="0" borderId="17" xfId="0" applyNumberFormat="1" applyFont="1" applyBorder="1" applyAlignment="1">
      <alignment horizontal="center" vertical="top" wrapText="1"/>
    </xf>
    <xf numFmtId="171" fontId="31" fillId="0" borderId="10" xfId="0" applyNumberFormat="1" applyFont="1" applyBorder="1" applyAlignment="1">
      <alignment horizontal="right" vertical="center" wrapText="1" indent="3"/>
    </xf>
    <xf numFmtId="171" fontId="31" fillId="0" borderId="0" xfId="0" applyNumberFormat="1" applyFont="1" applyAlignment="1">
      <alignment horizontal="right" vertical="center" wrapText="1" indent="3"/>
    </xf>
    <xf numFmtId="0" fontId="54" fillId="0" borderId="7" xfId="0" applyFont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54" fillId="0" borderId="39" xfId="0" applyFont="1" applyBorder="1" applyAlignment="1">
      <alignment horizontal="center" vertical="center" wrapText="1"/>
    </xf>
    <xf numFmtId="0" fontId="54" fillId="0" borderId="38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top" wrapText="1"/>
    </xf>
    <xf numFmtId="0" fontId="33" fillId="0" borderId="0" xfId="0" applyFont="1" applyAlignment="1">
      <alignment horizontal="center" vertical="top" wrapText="1"/>
    </xf>
    <xf numFmtId="0" fontId="32" fillId="0" borderId="15" xfId="0" applyFont="1" applyBorder="1" applyAlignment="1">
      <alignment horizontal="left"/>
    </xf>
    <xf numFmtId="0" fontId="117" fillId="28" borderId="24" xfId="0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171" fontId="31" fillId="0" borderId="17" xfId="0" applyNumberFormat="1" applyFont="1" applyBorder="1" applyAlignment="1">
      <alignment horizontal="right" vertical="center" wrapText="1" indent="3"/>
    </xf>
    <xf numFmtId="0" fontId="30" fillId="0" borderId="12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61" fillId="0" borderId="12" xfId="0" applyFont="1" applyBorder="1" applyAlignment="1">
      <alignment horizontal="center"/>
    </xf>
    <xf numFmtId="0" fontId="61" fillId="0" borderId="16" xfId="0" applyFont="1" applyBorder="1" applyAlignment="1">
      <alignment horizontal="center"/>
    </xf>
    <xf numFmtId="0" fontId="61" fillId="0" borderId="11" xfId="0" applyFont="1" applyBorder="1" applyAlignment="1">
      <alignment horizontal="center"/>
    </xf>
    <xf numFmtId="0" fontId="61" fillId="0" borderId="18" xfId="0" applyFont="1" applyBorder="1" applyAlignment="1">
      <alignment horizontal="center"/>
    </xf>
    <xf numFmtId="0" fontId="33" fillId="0" borderId="17" xfId="0" applyFont="1" applyBorder="1" applyAlignment="1">
      <alignment horizontal="center" vertical="top" wrapText="1"/>
    </xf>
    <xf numFmtId="0" fontId="102" fillId="0" borderId="9" xfId="0" applyFont="1" applyBorder="1" applyAlignment="1">
      <alignment horizontal="center" vertical="center"/>
    </xf>
    <xf numFmtId="0" fontId="102" fillId="0" borderId="5" xfId="0" applyFont="1" applyBorder="1" applyAlignment="1">
      <alignment horizontal="center" vertical="center"/>
    </xf>
    <xf numFmtId="0" fontId="102" fillId="0" borderId="10" xfId="0" applyFont="1" applyBorder="1" applyAlignment="1">
      <alignment horizontal="center" vertical="center"/>
    </xf>
    <xf numFmtId="0" fontId="102" fillId="0" borderId="0" xfId="0" applyFont="1" applyAlignment="1">
      <alignment horizontal="center" vertical="center"/>
    </xf>
    <xf numFmtId="0" fontId="43" fillId="0" borderId="55" xfId="0" applyFont="1" applyBorder="1" applyAlignment="1">
      <alignment horizontal="center" vertical="top" wrapText="1"/>
    </xf>
    <xf numFmtId="0" fontId="43" fillId="0" borderId="16" xfId="0" applyFont="1" applyBorder="1" applyAlignment="1">
      <alignment horizontal="center" vertical="top" wrapText="1"/>
    </xf>
    <xf numFmtId="0" fontId="106" fillId="0" borderId="50" xfId="0" applyFont="1" applyBorder="1" applyAlignment="1">
      <alignment horizontal="center" vertical="center" wrapText="1"/>
    </xf>
    <xf numFmtId="0" fontId="106" fillId="0" borderId="32" xfId="0" applyFont="1" applyBorder="1" applyAlignment="1">
      <alignment horizontal="center" vertical="center" wrapText="1"/>
    </xf>
    <xf numFmtId="0" fontId="106" fillId="0" borderId="44" xfId="0" applyFont="1" applyBorder="1" applyAlignment="1">
      <alignment horizontal="center" vertical="center" wrapText="1"/>
    </xf>
    <xf numFmtId="0" fontId="106" fillId="0" borderId="53" xfId="0" applyFont="1" applyBorder="1" applyAlignment="1">
      <alignment horizontal="center" vertical="center" wrapText="1"/>
    </xf>
    <xf numFmtId="0" fontId="106" fillId="0" borderId="46" xfId="0" applyFont="1" applyBorder="1" applyAlignment="1">
      <alignment horizontal="center" vertical="center" wrapText="1"/>
    </xf>
    <xf numFmtId="0" fontId="106" fillId="0" borderId="12" xfId="0" applyFont="1" applyBorder="1" applyAlignment="1">
      <alignment horizontal="center" vertical="center" wrapText="1"/>
    </xf>
    <xf numFmtId="0" fontId="106" fillId="0" borderId="16" xfId="0" applyFont="1" applyBorder="1" applyAlignment="1">
      <alignment horizontal="center" vertical="center" wrapText="1"/>
    </xf>
    <xf numFmtId="0" fontId="106" fillId="0" borderId="11" xfId="0" applyFont="1" applyBorder="1" applyAlignment="1">
      <alignment horizontal="center" vertical="center" wrapText="1"/>
    </xf>
    <xf numFmtId="0" fontId="106" fillId="0" borderId="18" xfId="0" applyFont="1" applyBorder="1" applyAlignment="1">
      <alignment horizontal="center" vertical="center" wrapText="1"/>
    </xf>
    <xf numFmtId="0" fontId="106" fillId="0" borderId="6" xfId="0" applyFont="1" applyBorder="1" applyAlignment="1">
      <alignment horizontal="center" vertical="center"/>
    </xf>
    <xf numFmtId="0" fontId="43" fillId="0" borderId="7" xfId="0" applyFont="1" applyBorder="1"/>
    <xf numFmtId="0" fontId="106" fillId="0" borderId="7" xfId="0" applyFont="1" applyBorder="1" applyAlignment="1">
      <alignment horizontal="center" vertical="center"/>
    </xf>
    <xf numFmtId="0" fontId="43" fillId="0" borderId="8" xfId="0" applyFont="1" applyBorder="1"/>
    <xf numFmtId="0" fontId="106" fillId="0" borderId="30" xfId="0" applyFont="1" applyBorder="1" applyAlignment="1">
      <alignment horizontal="center" vertical="center" wrapText="1"/>
    </xf>
    <xf numFmtId="0" fontId="106" fillId="0" borderId="34" xfId="0" applyFont="1" applyBorder="1" applyAlignment="1">
      <alignment horizontal="center" vertical="center" wrapText="1"/>
    </xf>
    <xf numFmtId="169" fontId="128" fillId="0" borderId="53" xfId="0" applyNumberFormat="1" applyFont="1" applyBorder="1" applyAlignment="1">
      <alignment horizontal="center" vertical="center" wrapText="1"/>
    </xf>
    <xf numFmtId="169" fontId="128" fillId="0" borderId="46" xfId="0" applyNumberFormat="1" applyFont="1" applyBorder="1" applyAlignment="1">
      <alignment horizontal="center" vertical="center" wrapText="1"/>
    </xf>
    <xf numFmtId="0" fontId="125" fillId="0" borderId="12" xfId="0" applyFont="1" applyBorder="1" applyAlignment="1">
      <alignment horizontal="center" vertical="center"/>
    </xf>
    <xf numFmtId="0" fontId="125" fillId="0" borderId="10" xfId="0" applyFont="1" applyBorder="1" applyAlignment="1">
      <alignment horizontal="center" vertical="center"/>
    </xf>
    <xf numFmtId="0" fontId="125" fillId="0" borderId="11" xfId="0" applyFont="1" applyBorder="1" applyAlignment="1">
      <alignment horizontal="center" vertical="center"/>
    </xf>
    <xf numFmtId="0" fontId="136" fillId="28" borderId="24" xfId="0" applyFont="1" applyFill="1" applyBorder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169" fontId="128" fillId="0" borderId="47" xfId="0" applyNumberFormat="1" applyFont="1" applyBorder="1" applyAlignment="1">
      <alignment horizontal="center" vertical="center" wrapText="1"/>
    </xf>
    <xf numFmtId="0" fontId="125" fillId="0" borderId="6" xfId="0" applyFont="1" applyBorder="1" applyAlignment="1">
      <alignment horizontal="center" vertical="center"/>
    </xf>
    <xf numFmtId="0" fontId="125" fillId="0" borderId="7" xfId="0" applyFont="1" applyBorder="1" applyAlignment="1">
      <alignment horizontal="center" vertical="center"/>
    </xf>
    <xf numFmtId="0" fontId="125" fillId="0" borderId="8" xfId="0" applyFont="1" applyBorder="1" applyAlignment="1">
      <alignment horizontal="center" vertical="center"/>
    </xf>
    <xf numFmtId="0" fontId="125" fillId="0" borderId="26" xfId="0" applyFont="1" applyBorder="1" applyAlignment="1">
      <alignment horizontal="center" vertical="center"/>
    </xf>
    <xf numFmtId="0" fontId="125" fillId="0" borderId="20" xfId="0" applyFont="1" applyBorder="1" applyAlignment="1">
      <alignment horizontal="center" vertical="center"/>
    </xf>
    <xf numFmtId="0" fontId="125" fillId="0" borderId="21" xfId="0" applyFont="1" applyBorder="1" applyAlignment="1">
      <alignment horizontal="center" vertical="center"/>
    </xf>
    <xf numFmtId="0" fontId="137" fillId="28" borderId="24" xfId="0" applyFont="1" applyFill="1" applyBorder="1" applyAlignment="1">
      <alignment horizontal="center" vertical="center" wrapText="1"/>
    </xf>
    <xf numFmtId="0" fontId="52" fillId="0" borderId="12" xfId="0" applyFont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139" fillId="0" borderId="12" xfId="0" applyFont="1" applyBorder="1" applyAlignment="1">
      <alignment horizontal="center" vertical="center"/>
    </xf>
    <xf numFmtId="0" fontId="139" fillId="0" borderId="15" xfId="0" applyFont="1" applyBorder="1" applyAlignment="1">
      <alignment horizontal="center" vertical="center"/>
    </xf>
    <xf numFmtId="0" fontId="139" fillId="0" borderId="16" xfId="0" applyFont="1" applyBorder="1" applyAlignment="1">
      <alignment horizontal="center" vertical="center"/>
    </xf>
    <xf numFmtId="0" fontId="102" fillId="0" borderId="12" xfId="0" applyFont="1" applyBorder="1" applyAlignment="1">
      <alignment horizontal="center" vertical="top" wrapText="1"/>
    </xf>
    <xf numFmtId="0" fontId="102" fillId="0" borderId="15" xfId="0" applyFont="1" applyBorder="1" applyAlignment="1">
      <alignment horizontal="center" vertical="top" wrapText="1"/>
    </xf>
    <xf numFmtId="0" fontId="102" fillId="0" borderId="16" xfId="0" applyFont="1" applyBorder="1" applyAlignment="1">
      <alignment horizontal="center" vertical="top" wrapText="1"/>
    </xf>
    <xf numFmtId="0" fontId="104" fillId="28" borderId="0" xfId="0" applyFont="1" applyFill="1" applyAlignment="1">
      <alignment horizontal="center" vertical="center" wrapText="1"/>
    </xf>
    <xf numFmtId="0" fontId="104" fillId="28" borderId="24" xfId="0" applyFont="1" applyFill="1" applyBorder="1" applyAlignment="1">
      <alignment horizontal="center" vertical="center" wrapText="1"/>
    </xf>
    <xf numFmtId="0" fontId="106" fillId="0" borderId="8" xfId="0" applyFont="1" applyBorder="1" applyAlignment="1">
      <alignment horizontal="center" vertical="center" wrapText="1"/>
    </xf>
    <xf numFmtId="0" fontId="106" fillId="0" borderId="6" xfId="0" applyFont="1" applyBorder="1" applyAlignment="1">
      <alignment horizontal="center" vertical="center" wrapText="1"/>
    </xf>
    <xf numFmtId="171" fontId="43" fillId="0" borderId="10" xfId="0" applyNumberFormat="1" applyFont="1" applyBorder="1" applyAlignment="1">
      <alignment horizontal="right" vertical="top" wrapText="1" indent="3"/>
    </xf>
    <xf numFmtId="171" fontId="43" fillId="0" borderId="17" xfId="0" applyNumberFormat="1" applyFont="1" applyBorder="1" applyAlignment="1">
      <alignment horizontal="right" vertical="top" wrapText="1" indent="3"/>
    </xf>
    <xf numFmtId="171" fontId="43" fillId="0" borderId="10" xfId="0" applyNumberFormat="1" applyFont="1" applyBorder="1" applyAlignment="1">
      <alignment horizontal="right" vertical="top" wrapText="1" indent="5"/>
    </xf>
    <xf numFmtId="171" fontId="43" fillId="0" borderId="0" xfId="0" applyNumberFormat="1" applyFont="1" applyAlignment="1">
      <alignment horizontal="right" vertical="top" wrapText="1" indent="5"/>
    </xf>
    <xf numFmtId="0" fontId="106" fillId="0" borderId="4" xfId="0" applyFont="1" applyBorder="1" applyAlignment="1">
      <alignment horizontal="center" vertical="center" wrapText="1"/>
    </xf>
    <xf numFmtId="0" fontId="106" fillId="0" borderId="101" xfId="0" applyFont="1" applyBorder="1" applyAlignment="1">
      <alignment horizontal="center" vertical="center" wrapText="1"/>
    </xf>
    <xf numFmtId="0" fontId="102" fillId="0" borderId="53" xfId="0" applyFont="1" applyBorder="1" applyAlignment="1">
      <alignment horizontal="center" vertical="top" wrapText="1"/>
    </xf>
    <xf numFmtId="0" fontId="102" fillId="0" borderId="46" xfId="0" applyFont="1" applyBorder="1" applyAlignment="1">
      <alignment horizontal="center" vertical="top" wrapText="1"/>
    </xf>
    <xf numFmtId="0" fontId="102" fillId="0" borderId="47" xfId="0" applyFont="1" applyBorder="1" applyAlignment="1">
      <alignment horizontal="center" vertical="top" wrapText="1"/>
    </xf>
    <xf numFmtId="0" fontId="102" fillId="0" borderId="0" xfId="0" applyFont="1" applyAlignment="1">
      <alignment horizontal="center" vertical="center" wrapText="1"/>
    </xf>
    <xf numFmtId="0" fontId="106" fillId="0" borderId="52" xfId="0" applyFont="1" applyBorder="1" applyAlignment="1">
      <alignment horizontal="center" vertical="center" wrapText="1"/>
    </xf>
    <xf numFmtId="0" fontId="106" fillId="0" borderId="41" xfId="0" applyFont="1" applyBorder="1" applyAlignment="1">
      <alignment horizontal="center" vertical="center" wrapText="1"/>
    </xf>
    <xf numFmtId="0" fontId="106" fillId="0" borderId="78" xfId="0" applyFont="1" applyBorder="1" applyAlignment="1">
      <alignment horizontal="center" vertical="center" wrapText="1"/>
    </xf>
    <xf numFmtId="0" fontId="106" fillId="0" borderId="33" xfId="0" applyFont="1" applyBorder="1" applyAlignment="1">
      <alignment horizontal="center" vertical="center" wrapText="1"/>
    </xf>
    <xf numFmtId="0" fontId="106" fillId="0" borderId="24" xfId="0" applyFont="1" applyBorder="1" applyAlignment="1">
      <alignment horizontal="center" vertical="center" wrapText="1"/>
    </xf>
    <xf numFmtId="0" fontId="106" fillId="0" borderId="14" xfId="0" applyFont="1" applyBorder="1" applyAlignment="1">
      <alignment horizontal="center" vertical="center" wrapText="1"/>
    </xf>
  </cellXfs>
  <cellStyles count="6021">
    <cellStyle name="20 % - Accent1 2" xfId="174" xr:uid="{00000000-0005-0000-0000-000000000000}"/>
    <cellStyle name="20 % - Accent2 2" xfId="175" xr:uid="{00000000-0005-0000-0000-000001000000}"/>
    <cellStyle name="20 % - Accent3 2" xfId="176" xr:uid="{00000000-0005-0000-0000-000002000000}"/>
    <cellStyle name="20 % - Accent4 2" xfId="177" xr:uid="{00000000-0005-0000-0000-000003000000}"/>
    <cellStyle name="20 % - Accent5 2" xfId="178" xr:uid="{00000000-0005-0000-0000-000004000000}"/>
    <cellStyle name="20 % - Accent6 2" xfId="179" xr:uid="{00000000-0005-0000-0000-000005000000}"/>
    <cellStyle name="20% - Accent1" xfId="5745" xr:uid="{00000000-0005-0000-0000-000006000000}"/>
    <cellStyle name="20% - Accent1 2" xfId="5746" xr:uid="{00000000-0005-0000-0000-000007000000}"/>
    <cellStyle name="20% - Accent1 3" xfId="5747" xr:uid="{00000000-0005-0000-0000-000008000000}"/>
    <cellStyle name="20% - Accent1 4" xfId="5748" xr:uid="{00000000-0005-0000-0000-000009000000}"/>
    <cellStyle name="20% - Accent1_01 OUVERTURE JANVIER 2013." xfId="5749" xr:uid="{00000000-0005-0000-0000-00000A000000}"/>
    <cellStyle name="20% - Accent2" xfId="5750" xr:uid="{00000000-0005-0000-0000-00000B000000}"/>
    <cellStyle name="20% - Accent2 2" xfId="5751" xr:uid="{00000000-0005-0000-0000-00000C000000}"/>
    <cellStyle name="20% - Accent2 3" xfId="5752" xr:uid="{00000000-0005-0000-0000-00000D000000}"/>
    <cellStyle name="20% - Accent2 4" xfId="5753" xr:uid="{00000000-0005-0000-0000-00000E000000}"/>
    <cellStyle name="20% - Accent2_01 OUVERTURE JANVIER 2013." xfId="5754" xr:uid="{00000000-0005-0000-0000-00000F000000}"/>
    <cellStyle name="20% - Accent3" xfId="5755" xr:uid="{00000000-0005-0000-0000-000010000000}"/>
    <cellStyle name="20% - Accent3 2" xfId="5756" xr:uid="{00000000-0005-0000-0000-000011000000}"/>
    <cellStyle name="20% - Accent3 3" xfId="5757" xr:uid="{00000000-0005-0000-0000-000012000000}"/>
    <cellStyle name="20% - Accent3 4" xfId="5758" xr:uid="{00000000-0005-0000-0000-000013000000}"/>
    <cellStyle name="20% - Accent3_01 OUVERTURE JANVIER 2013." xfId="5759" xr:uid="{00000000-0005-0000-0000-000014000000}"/>
    <cellStyle name="20% - Accent4" xfId="5760" xr:uid="{00000000-0005-0000-0000-000015000000}"/>
    <cellStyle name="20% - Accent4 2" xfId="5761" xr:uid="{00000000-0005-0000-0000-000016000000}"/>
    <cellStyle name="20% - Accent4 3" xfId="5762" xr:uid="{00000000-0005-0000-0000-000017000000}"/>
    <cellStyle name="20% - Accent4 4" xfId="5763" xr:uid="{00000000-0005-0000-0000-000018000000}"/>
    <cellStyle name="20% - Accent4_01 OUVERTURE JANVIER 2013." xfId="5764" xr:uid="{00000000-0005-0000-0000-000019000000}"/>
    <cellStyle name="20% - Accent5" xfId="5765" xr:uid="{00000000-0005-0000-0000-00001A000000}"/>
    <cellStyle name="20% - Accent5 2" xfId="5766" xr:uid="{00000000-0005-0000-0000-00001B000000}"/>
    <cellStyle name="20% - Accent5 3" xfId="5767" xr:uid="{00000000-0005-0000-0000-00001C000000}"/>
    <cellStyle name="20% - Accent5 4" xfId="5768" xr:uid="{00000000-0005-0000-0000-00001D000000}"/>
    <cellStyle name="20% - Accent5_01 OUVERTURE JANVIER 2013." xfId="5769" xr:uid="{00000000-0005-0000-0000-00001E000000}"/>
    <cellStyle name="20% - Accent6" xfId="5770" xr:uid="{00000000-0005-0000-0000-00001F000000}"/>
    <cellStyle name="20% - Accent6 2" xfId="5771" xr:uid="{00000000-0005-0000-0000-000020000000}"/>
    <cellStyle name="20% - Accent6 3" xfId="5772" xr:uid="{00000000-0005-0000-0000-000021000000}"/>
    <cellStyle name="20% - Accent6 4" xfId="5773" xr:uid="{00000000-0005-0000-0000-000022000000}"/>
    <cellStyle name="20% - Accent6_01 OUVERTURE JANVIER 2013." xfId="5774" xr:uid="{00000000-0005-0000-0000-000023000000}"/>
    <cellStyle name="40 % - Accent1 2" xfId="180" xr:uid="{00000000-0005-0000-0000-000024000000}"/>
    <cellStyle name="40 % - Accent2 2" xfId="181" xr:uid="{00000000-0005-0000-0000-000025000000}"/>
    <cellStyle name="40 % - Accent3 2" xfId="182" xr:uid="{00000000-0005-0000-0000-000026000000}"/>
    <cellStyle name="40 % - Accent4 2" xfId="183" xr:uid="{00000000-0005-0000-0000-000027000000}"/>
    <cellStyle name="40 % - Accent5 2" xfId="184" xr:uid="{00000000-0005-0000-0000-000028000000}"/>
    <cellStyle name="40 % - Accent6 2" xfId="185" xr:uid="{00000000-0005-0000-0000-000029000000}"/>
    <cellStyle name="40% - Accent1" xfId="5775" xr:uid="{00000000-0005-0000-0000-00002A000000}"/>
    <cellStyle name="40% - Accent1 2" xfId="5776" xr:uid="{00000000-0005-0000-0000-00002B000000}"/>
    <cellStyle name="40% - Accent1 3" xfId="5777" xr:uid="{00000000-0005-0000-0000-00002C000000}"/>
    <cellStyle name="40% - Accent1 4" xfId="5778" xr:uid="{00000000-0005-0000-0000-00002D000000}"/>
    <cellStyle name="40% - Accent1_01 OUVERTURE JANVIER 2013." xfId="5779" xr:uid="{00000000-0005-0000-0000-00002E000000}"/>
    <cellStyle name="40% - Accent2" xfId="5780" xr:uid="{00000000-0005-0000-0000-00002F000000}"/>
    <cellStyle name="40% - Accent2 2" xfId="5781" xr:uid="{00000000-0005-0000-0000-000030000000}"/>
    <cellStyle name="40% - Accent2 3" xfId="5782" xr:uid="{00000000-0005-0000-0000-000031000000}"/>
    <cellStyle name="40% - Accent2 4" xfId="5783" xr:uid="{00000000-0005-0000-0000-000032000000}"/>
    <cellStyle name="40% - Accent2_01 OUVERTURE JANVIER 2013." xfId="5784" xr:uid="{00000000-0005-0000-0000-000033000000}"/>
    <cellStyle name="40% - Accent3" xfId="5785" xr:uid="{00000000-0005-0000-0000-000034000000}"/>
    <cellStyle name="40% - Accent3 2" xfId="5786" xr:uid="{00000000-0005-0000-0000-000035000000}"/>
    <cellStyle name="40% - Accent3 3" xfId="5787" xr:uid="{00000000-0005-0000-0000-000036000000}"/>
    <cellStyle name="40% - Accent3 4" xfId="5788" xr:uid="{00000000-0005-0000-0000-000037000000}"/>
    <cellStyle name="40% - Accent3_01 OUVERTURE JANVIER 2013." xfId="5789" xr:uid="{00000000-0005-0000-0000-000038000000}"/>
    <cellStyle name="40% - Accent4" xfId="5790" xr:uid="{00000000-0005-0000-0000-000039000000}"/>
    <cellStyle name="40% - Accent4 2" xfId="5791" xr:uid="{00000000-0005-0000-0000-00003A000000}"/>
    <cellStyle name="40% - Accent4 3" xfId="5792" xr:uid="{00000000-0005-0000-0000-00003B000000}"/>
    <cellStyle name="40% - Accent4 4" xfId="5793" xr:uid="{00000000-0005-0000-0000-00003C000000}"/>
    <cellStyle name="40% - Accent4_01 OUVERTURE JANVIER 2013." xfId="5794" xr:uid="{00000000-0005-0000-0000-00003D000000}"/>
    <cellStyle name="40% - Accent5" xfId="5795" xr:uid="{00000000-0005-0000-0000-00003E000000}"/>
    <cellStyle name="40% - Accent5 2" xfId="5796" xr:uid="{00000000-0005-0000-0000-00003F000000}"/>
    <cellStyle name="40% - Accent5 3" xfId="5797" xr:uid="{00000000-0005-0000-0000-000040000000}"/>
    <cellStyle name="40% - Accent5 4" xfId="5798" xr:uid="{00000000-0005-0000-0000-000041000000}"/>
    <cellStyle name="40% - Accent5_01 OUVERTURE JANVIER 2013." xfId="5799" xr:uid="{00000000-0005-0000-0000-000042000000}"/>
    <cellStyle name="40% - Accent6" xfId="5800" xr:uid="{00000000-0005-0000-0000-000043000000}"/>
    <cellStyle name="40% - Accent6 2" xfId="5801" xr:uid="{00000000-0005-0000-0000-000044000000}"/>
    <cellStyle name="40% - Accent6 3" xfId="5802" xr:uid="{00000000-0005-0000-0000-000045000000}"/>
    <cellStyle name="40% - Accent6 4" xfId="5803" xr:uid="{00000000-0005-0000-0000-000046000000}"/>
    <cellStyle name="40% - Accent6_01 OUVERTURE JANVIER 2013." xfId="5804" xr:uid="{00000000-0005-0000-0000-000047000000}"/>
    <cellStyle name="60 % - Accent1 2" xfId="186" xr:uid="{00000000-0005-0000-0000-000048000000}"/>
    <cellStyle name="60 % - Accent2 2" xfId="187" xr:uid="{00000000-0005-0000-0000-000049000000}"/>
    <cellStyle name="60 % - Accent3 2" xfId="188" xr:uid="{00000000-0005-0000-0000-00004A000000}"/>
    <cellStyle name="60 % - Accent4 2" xfId="189" xr:uid="{00000000-0005-0000-0000-00004B000000}"/>
    <cellStyle name="60 % - Accent5 2" xfId="190" xr:uid="{00000000-0005-0000-0000-00004C000000}"/>
    <cellStyle name="60 % - Accent6 2" xfId="191" xr:uid="{00000000-0005-0000-0000-00004D000000}"/>
    <cellStyle name="60% - Accent1" xfId="5805" xr:uid="{00000000-0005-0000-0000-00004E000000}"/>
    <cellStyle name="60% - Accent1 2" xfId="5806" xr:uid="{00000000-0005-0000-0000-00004F000000}"/>
    <cellStyle name="60% - Accent1_08 OUVERTURE NOVEMBRE 2012." xfId="5807" xr:uid="{00000000-0005-0000-0000-000050000000}"/>
    <cellStyle name="60% - Accent2" xfId="5808" xr:uid="{00000000-0005-0000-0000-000051000000}"/>
    <cellStyle name="60% - Accent2 2" xfId="5809" xr:uid="{00000000-0005-0000-0000-000052000000}"/>
    <cellStyle name="60% - Accent2_08 OUVERTURE NOVEMBRE 2012." xfId="5810" xr:uid="{00000000-0005-0000-0000-000053000000}"/>
    <cellStyle name="60% - Accent3" xfId="5811" xr:uid="{00000000-0005-0000-0000-000054000000}"/>
    <cellStyle name="60% - Accent3 2" xfId="5812" xr:uid="{00000000-0005-0000-0000-000055000000}"/>
    <cellStyle name="60% - Accent3_08 OUVERTURE NOVEMBRE 2012." xfId="5813" xr:uid="{00000000-0005-0000-0000-000056000000}"/>
    <cellStyle name="60% - Accent4" xfId="5814" xr:uid="{00000000-0005-0000-0000-000057000000}"/>
    <cellStyle name="60% - Accent4 2" xfId="5815" xr:uid="{00000000-0005-0000-0000-000058000000}"/>
    <cellStyle name="60% - Accent4_08 OUVERTURE NOVEMBRE 2012." xfId="5816" xr:uid="{00000000-0005-0000-0000-000059000000}"/>
    <cellStyle name="60% - Accent5" xfId="5817" xr:uid="{00000000-0005-0000-0000-00005A000000}"/>
    <cellStyle name="60% - Accent5 2" xfId="5818" xr:uid="{00000000-0005-0000-0000-00005B000000}"/>
    <cellStyle name="60% - Accent5_08 OUVERTURE NOVEMBRE 2012." xfId="5819" xr:uid="{00000000-0005-0000-0000-00005C000000}"/>
    <cellStyle name="60% - Accent6" xfId="5820" xr:uid="{00000000-0005-0000-0000-00005D000000}"/>
    <cellStyle name="60% - Accent6 2" xfId="5821" xr:uid="{00000000-0005-0000-0000-00005E000000}"/>
    <cellStyle name="60% - Accent6_08 OUVERTURE NOVEMBRE 2012." xfId="5822" xr:uid="{00000000-0005-0000-0000-00005F000000}"/>
    <cellStyle name="Accent1 2" xfId="192" xr:uid="{00000000-0005-0000-0000-000060000000}"/>
    <cellStyle name="Accent2 2" xfId="193" xr:uid="{00000000-0005-0000-0000-000061000000}"/>
    <cellStyle name="Accent3 2" xfId="194" xr:uid="{00000000-0005-0000-0000-000062000000}"/>
    <cellStyle name="Accent4 2" xfId="195" xr:uid="{00000000-0005-0000-0000-000063000000}"/>
    <cellStyle name="Accent5 2" xfId="196" xr:uid="{00000000-0005-0000-0000-000064000000}"/>
    <cellStyle name="Accent6 2" xfId="197" xr:uid="{00000000-0005-0000-0000-000065000000}"/>
    <cellStyle name="Avertissement 2" xfId="198" xr:uid="{00000000-0005-0000-0000-000066000000}"/>
    <cellStyle name="Bad" xfId="5823" xr:uid="{00000000-0005-0000-0000-000067000000}"/>
    <cellStyle name="Bad 2" xfId="5824" xr:uid="{00000000-0005-0000-0000-000068000000}"/>
    <cellStyle name="Bad_08 OUVERTURE NOVEMBRE 2012." xfId="5825" xr:uid="{00000000-0005-0000-0000-000069000000}"/>
    <cellStyle name="Calcul 2" xfId="199" xr:uid="{00000000-0005-0000-0000-00006A000000}"/>
    <cellStyle name="Calcul 2 10" xfId="1314" xr:uid="{00000000-0005-0000-0000-00006B000000}"/>
    <cellStyle name="Calcul 2 11" xfId="1271" xr:uid="{00000000-0005-0000-0000-00006C000000}"/>
    <cellStyle name="Calcul 2 12" xfId="1379" xr:uid="{00000000-0005-0000-0000-00006D000000}"/>
    <cellStyle name="Calcul 2 13" xfId="1266" xr:uid="{00000000-0005-0000-0000-00006E000000}"/>
    <cellStyle name="Calcul 2 14" xfId="1268" xr:uid="{00000000-0005-0000-0000-00006F000000}"/>
    <cellStyle name="Calcul 2 15" xfId="1391" xr:uid="{00000000-0005-0000-0000-000070000000}"/>
    <cellStyle name="Calcul 2 16" xfId="1282" xr:uid="{00000000-0005-0000-0000-000071000000}"/>
    <cellStyle name="Calcul 2 17" xfId="1240" xr:uid="{00000000-0005-0000-0000-000072000000}"/>
    <cellStyle name="Calcul 2 18" xfId="1286" xr:uid="{00000000-0005-0000-0000-000073000000}"/>
    <cellStyle name="Calcul 2 19" xfId="1336" xr:uid="{00000000-0005-0000-0000-000074000000}"/>
    <cellStyle name="Calcul 2 2" xfId="1295" xr:uid="{00000000-0005-0000-0000-000075000000}"/>
    <cellStyle name="Calcul 2 20" xfId="1243" xr:uid="{00000000-0005-0000-0000-000076000000}"/>
    <cellStyle name="Calcul 2 21" xfId="1301" xr:uid="{00000000-0005-0000-0000-000077000000}"/>
    <cellStyle name="Calcul 2 22" xfId="1291" xr:uid="{00000000-0005-0000-0000-000078000000}"/>
    <cellStyle name="Calcul 2 23" xfId="1809" xr:uid="{00000000-0005-0000-0000-000079000000}"/>
    <cellStyle name="Calcul 2 24" xfId="1785" xr:uid="{00000000-0005-0000-0000-00007A000000}"/>
    <cellStyle name="Calcul 2 25" xfId="1590" xr:uid="{00000000-0005-0000-0000-00007B000000}"/>
    <cellStyle name="Calcul 2 26" xfId="1422" xr:uid="{00000000-0005-0000-0000-00007C000000}"/>
    <cellStyle name="Calcul 2 27" xfId="1791" xr:uid="{00000000-0005-0000-0000-00007D000000}"/>
    <cellStyle name="Calcul 2 28" xfId="1834" xr:uid="{00000000-0005-0000-0000-00007E000000}"/>
    <cellStyle name="Calcul 2 29" xfId="1797" xr:uid="{00000000-0005-0000-0000-00007F000000}"/>
    <cellStyle name="Calcul 2 3" xfId="1272" xr:uid="{00000000-0005-0000-0000-000080000000}"/>
    <cellStyle name="Calcul 2 30" xfId="1894" xr:uid="{00000000-0005-0000-0000-000081000000}"/>
    <cellStyle name="Calcul 2 31" xfId="1836" xr:uid="{00000000-0005-0000-0000-000082000000}"/>
    <cellStyle name="Calcul 2 32" xfId="1600" xr:uid="{00000000-0005-0000-0000-000083000000}"/>
    <cellStyle name="Calcul 2 33" xfId="1812" xr:uid="{00000000-0005-0000-0000-000084000000}"/>
    <cellStyle name="Calcul 2 34" xfId="1822" xr:uid="{00000000-0005-0000-0000-000085000000}"/>
    <cellStyle name="Calcul 2 35" xfId="1883" xr:uid="{00000000-0005-0000-0000-000086000000}"/>
    <cellStyle name="Calcul 2 36" xfId="1795" xr:uid="{00000000-0005-0000-0000-000087000000}"/>
    <cellStyle name="Calcul 2 37" xfId="1895" xr:uid="{00000000-0005-0000-0000-000088000000}"/>
    <cellStyle name="Calcul 2 38" xfId="1902" xr:uid="{00000000-0005-0000-0000-000089000000}"/>
    <cellStyle name="Calcul 2 39" xfId="1916" xr:uid="{00000000-0005-0000-0000-00008A000000}"/>
    <cellStyle name="Calcul 2 4" xfId="1244" xr:uid="{00000000-0005-0000-0000-00008B000000}"/>
    <cellStyle name="Calcul 2 40" xfId="2738" xr:uid="{00000000-0005-0000-0000-00008C000000}"/>
    <cellStyle name="Calcul 2 41" xfId="1053" xr:uid="{00000000-0005-0000-0000-00008D000000}"/>
    <cellStyle name="Calcul 2 42" xfId="2751" xr:uid="{00000000-0005-0000-0000-00008E000000}"/>
    <cellStyle name="Calcul 2 43" xfId="2749" xr:uid="{00000000-0005-0000-0000-00008F000000}"/>
    <cellStyle name="Calcul 2 5" xfId="1234" xr:uid="{00000000-0005-0000-0000-000090000000}"/>
    <cellStyle name="Calcul 2 6" xfId="1279" xr:uid="{00000000-0005-0000-0000-000091000000}"/>
    <cellStyle name="Calcul 2 7" xfId="1322" xr:uid="{00000000-0005-0000-0000-000092000000}"/>
    <cellStyle name="Calcul 2 8" xfId="1230" xr:uid="{00000000-0005-0000-0000-000093000000}"/>
    <cellStyle name="Calcul 2 9" xfId="1303" xr:uid="{00000000-0005-0000-0000-000094000000}"/>
    <cellStyle name="Calcul 3" xfId="215" xr:uid="{00000000-0005-0000-0000-000095000000}"/>
    <cellStyle name="Calcul 3 10" xfId="1335" xr:uid="{00000000-0005-0000-0000-000096000000}"/>
    <cellStyle name="Calcul 3 11" xfId="1253" xr:uid="{00000000-0005-0000-0000-000097000000}"/>
    <cellStyle name="Calcul 3 12" xfId="1333" xr:uid="{00000000-0005-0000-0000-000098000000}"/>
    <cellStyle name="Calcul 3 13" xfId="1340" xr:uid="{00000000-0005-0000-0000-000099000000}"/>
    <cellStyle name="Calcul 3 14" xfId="1353" xr:uid="{00000000-0005-0000-0000-00009A000000}"/>
    <cellStyle name="Calcul 3 15" xfId="1381" xr:uid="{00000000-0005-0000-0000-00009B000000}"/>
    <cellStyle name="Calcul 3 16" xfId="1233" xr:uid="{00000000-0005-0000-0000-00009C000000}"/>
    <cellStyle name="Calcul 3 17" xfId="1292" xr:uid="{00000000-0005-0000-0000-00009D000000}"/>
    <cellStyle name="Calcul 3 18" xfId="1410" xr:uid="{00000000-0005-0000-0000-00009E000000}"/>
    <cellStyle name="Calcul 3 19" xfId="1396" xr:uid="{00000000-0005-0000-0000-00009F000000}"/>
    <cellStyle name="Calcul 3 2" xfId="1304" xr:uid="{00000000-0005-0000-0000-0000A0000000}"/>
    <cellStyle name="Calcul 3 20" xfId="1342" xr:uid="{00000000-0005-0000-0000-0000A1000000}"/>
    <cellStyle name="Calcul 3 21" xfId="1407" xr:uid="{00000000-0005-0000-0000-0000A2000000}"/>
    <cellStyle name="Calcul 3 22" xfId="1261" xr:uid="{00000000-0005-0000-0000-0000A3000000}"/>
    <cellStyle name="Calcul 3 23" xfId="1817" xr:uid="{00000000-0005-0000-0000-0000A4000000}"/>
    <cellStyle name="Calcul 3 24" xfId="1835" xr:uid="{00000000-0005-0000-0000-0000A5000000}"/>
    <cellStyle name="Calcul 3 25" xfId="1843" xr:uid="{00000000-0005-0000-0000-0000A6000000}"/>
    <cellStyle name="Calcul 3 26" xfId="1855" xr:uid="{00000000-0005-0000-0000-0000A7000000}"/>
    <cellStyle name="Calcul 3 27" xfId="1838" xr:uid="{00000000-0005-0000-0000-0000A8000000}"/>
    <cellStyle name="Calcul 3 28" xfId="1831" xr:uid="{00000000-0005-0000-0000-0000A9000000}"/>
    <cellStyle name="Calcul 3 29" xfId="1598" xr:uid="{00000000-0005-0000-0000-0000AA000000}"/>
    <cellStyle name="Calcul 3 3" xfId="1325" xr:uid="{00000000-0005-0000-0000-0000AB000000}"/>
    <cellStyle name="Calcul 3 30" xfId="1813" xr:uid="{00000000-0005-0000-0000-0000AC000000}"/>
    <cellStyle name="Calcul 3 31" xfId="1849" xr:uid="{00000000-0005-0000-0000-0000AD000000}"/>
    <cellStyle name="Calcul 3 32" xfId="1782" xr:uid="{00000000-0005-0000-0000-0000AE000000}"/>
    <cellStyle name="Calcul 3 33" xfId="1897" xr:uid="{00000000-0005-0000-0000-0000AF000000}"/>
    <cellStyle name="Calcul 3 34" xfId="1842" xr:uid="{00000000-0005-0000-0000-0000B0000000}"/>
    <cellStyle name="Calcul 3 35" xfId="1826" xr:uid="{00000000-0005-0000-0000-0000B1000000}"/>
    <cellStyle name="Calcul 3 36" xfId="1789" xr:uid="{00000000-0005-0000-0000-0000B2000000}"/>
    <cellStyle name="Calcul 3 37" xfId="1589" xr:uid="{00000000-0005-0000-0000-0000B3000000}"/>
    <cellStyle name="Calcul 3 38" xfId="1911" xr:uid="{00000000-0005-0000-0000-0000B4000000}"/>
    <cellStyle name="Calcul 3 39" xfId="1582" xr:uid="{00000000-0005-0000-0000-0000B5000000}"/>
    <cellStyle name="Calcul 3 4" xfId="1338" xr:uid="{00000000-0005-0000-0000-0000B6000000}"/>
    <cellStyle name="Calcul 3 40" xfId="1587" xr:uid="{00000000-0005-0000-0000-0000B7000000}"/>
    <cellStyle name="Calcul 3 41" xfId="1591" xr:uid="{00000000-0005-0000-0000-0000B8000000}"/>
    <cellStyle name="Calcul 3 42" xfId="2742" xr:uid="{00000000-0005-0000-0000-0000B9000000}"/>
    <cellStyle name="Calcul 3 43" xfId="2755" xr:uid="{00000000-0005-0000-0000-0000BA000000}"/>
    <cellStyle name="Calcul 3 44" xfId="2763" xr:uid="{00000000-0005-0000-0000-0000BB000000}"/>
    <cellStyle name="Calcul 3 5" xfId="1349" xr:uid="{00000000-0005-0000-0000-0000BC000000}"/>
    <cellStyle name="Calcul 3 6" xfId="1330" xr:uid="{00000000-0005-0000-0000-0000BD000000}"/>
    <cellStyle name="Calcul 3 7" xfId="1321" xr:uid="{00000000-0005-0000-0000-0000BE000000}"/>
    <cellStyle name="Calcul 3 8" xfId="1360" xr:uid="{00000000-0005-0000-0000-0000BF000000}"/>
    <cellStyle name="Calcul 3 9" xfId="1227" xr:uid="{00000000-0005-0000-0000-0000C0000000}"/>
    <cellStyle name="Calculation" xfId="5826" xr:uid="{00000000-0005-0000-0000-0000C1000000}"/>
    <cellStyle name="Calculation 2" xfId="5827" xr:uid="{00000000-0005-0000-0000-0000C2000000}"/>
    <cellStyle name="Calculation_08 OUVERTURE NOVEMBRE 2012." xfId="5828" xr:uid="{00000000-0005-0000-0000-0000C3000000}"/>
    <cellStyle name="Cellule liée 2" xfId="200" xr:uid="{00000000-0005-0000-0000-0000C4000000}"/>
    <cellStyle name="Check Cell" xfId="5829" xr:uid="{00000000-0005-0000-0000-0000C5000000}"/>
    <cellStyle name="Check Cell 2" xfId="5830" xr:uid="{00000000-0005-0000-0000-0000C6000000}"/>
    <cellStyle name="Check Cell_08 OUVERTURE NOVEMBRE 2012." xfId="5831" xr:uid="{00000000-0005-0000-0000-0000C7000000}"/>
    <cellStyle name="Comma [0] 2" xfId="5832" xr:uid="{00000000-0005-0000-0000-0000C8000000}"/>
    <cellStyle name="Comma 2" xfId="889" xr:uid="{00000000-0005-0000-0000-0000C9000000}"/>
    <cellStyle name="Comma 2 2" xfId="5834" xr:uid="{00000000-0005-0000-0000-0000CA000000}"/>
    <cellStyle name="Comma 2 2 2" xfId="5835" xr:uid="{00000000-0005-0000-0000-0000CB000000}"/>
    <cellStyle name="Comma 2 3" xfId="5836" xr:uid="{00000000-0005-0000-0000-0000CC000000}"/>
    <cellStyle name="Comma 2 4" xfId="5837" xr:uid="{00000000-0005-0000-0000-0000CD000000}"/>
    <cellStyle name="Comma 2 5" xfId="5833" xr:uid="{00000000-0005-0000-0000-0000CE000000}"/>
    <cellStyle name="Comma 3" xfId="892" xr:uid="{00000000-0005-0000-0000-0000CF000000}"/>
    <cellStyle name="Comma 3 2" xfId="5838" xr:uid="{00000000-0005-0000-0000-0000D0000000}"/>
    <cellStyle name="Comma 4" xfId="5839" xr:uid="{00000000-0005-0000-0000-0000D1000000}"/>
    <cellStyle name="Commentaire" xfId="388" xr:uid="{00000000-0005-0000-0000-0000D2000000}"/>
    <cellStyle name="Commentaire 10" xfId="1388" xr:uid="{00000000-0005-0000-0000-0000D3000000}"/>
    <cellStyle name="Commentaire 11" xfId="1390" xr:uid="{00000000-0005-0000-0000-0000D4000000}"/>
    <cellStyle name="Commentaire 12" xfId="1393" xr:uid="{00000000-0005-0000-0000-0000D5000000}"/>
    <cellStyle name="Commentaire 13" xfId="1395" xr:uid="{00000000-0005-0000-0000-0000D6000000}"/>
    <cellStyle name="Commentaire 14" xfId="1398" xr:uid="{00000000-0005-0000-0000-0000D7000000}"/>
    <cellStyle name="Commentaire 15" xfId="1400" xr:uid="{00000000-0005-0000-0000-0000D8000000}"/>
    <cellStyle name="Commentaire 16" xfId="1403" xr:uid="{00000000-0005-0000-0000-0000D9000000}"/>
    <cellStyle name="Commentaire 17" xfId="1228" xr:uid="{00000000-0005-0000-0000-0000DA000000}"/>
    <cellStyle name="Commentaire 18" xfId="1405" xr:uid="{00000000-0005-0000-0000-0000DB000000}"/>
    <cellStyle name="Commentaire 19" xfId="1409" xr:uid="{00000000-0005-0000-0000-0000DC000000}"/>
    <cellStyle name="Commentaire 2" xfId="1364" xr:uid="{00000000-0005-0000-0000-0000DD000000}"/>
    <cellStyle name="Commentaire 20" xfId="1281" xr:uid="{00000000-0005-0000-0000-0000DE000000}"/>
    <cellStyle name="Commentaire 21" xfId="1411" xr:uid="{00000000-0005-0000-0000-0000DF000000}"/>
    <cellStyle name="Commentaire 22" xfId="1412" xr:uid="{00000000-0005-0000-0000-0000E0000000}"/>
    <cellStyle name="Commentaire 23" xfId="1414" xr:uid="{00000000-0005-0000-0000-0000E1000000}"/>
    <cellStyle name="Commentaire 24" xfId="1416" xr:uid="{00000000-0005-0000-0000-0000E2000000}"/>
    <cellStyle name="Commentaire 25" xfId="1418" xr:uid="{00000000-0005-0000-0000-0000E3000000}"/>
    <cellStyle name="Commentaire 26" xfId="1419" xr:uid="{00000000-0005-0000-0000-0000E4000000}"/>
    <cellStyle name="Commentaire 27" xfId="1770" xr:uid="{00000000-0005-0000-0000-0000E5000000}"/>
    <cellStyle name="Commentaire 28" xfId="1868" xr:uid="{00000000-0005-0000-0000-0000E6000000}"/>
    <cellStyle name="Commentaire 29" xfId="1870" xr:uid="{00000000-0005-0000-0000-0000E7000000}"/>
    <cellStyle name="Commentaire 3" xfId="1368" xr:uid="{00000000-0005-0000-0000-0000E8000000}"/>
    <cellStyle name="Commentaire 30" xfId="1873" xr:uid="{00000000-0005-0000-0000-0000E9000000}"/>
    <cellStyle name="Commentaire 31" xfId="1876" xr:uid="{00000000-0005-0000-0000-0000EA000000}"/>
    <cellStyle name="Commentaire 32" xfId="1880" xr:uid="{00000000-0005-0000-0000-0000EB000000}"/>
    <cellStyle name="Commentaire 33" xfId="1884" xr:uid="{00000000-0005-0000-0000-0000EC000000}"/>
    <cellStyle name="Commentaire 34" xfId="1889" xr:uid="{00000000-0005-0000-0000-0000ED000000}"/>
    <cellStyle name="Commentaire 35" xfId="1891" xr:uid="{00000000-0005-0000-0000-0000EE000000}"/>
    <cellStyle name="Commentaire 36" xfId="1896" xr:uid="{00000000-0005-0000-0000-0000EF000000}"/>
    <cellStyle name="Commentaire 37" xfId="1899" xr:uid="{00000000-0005-0000-0000-0000F0000000}"/>
    <cellStyle name="Commentaire 38" xfId="1867" xr:uid="{00000000-0005-0000-0000-0000F1000000}"/>
    <cellStyle name="Commentaire 39" xfId="1851" xr:uid="{00000000-0005-0000-0000-0000F2000000}"/>
    <cellStyle name="Commentaire 4" xfId="1372" xr:uid="{00000000-0005-0000-0000-0000F3000000}"/>
    <cellStyle name="Commentaire 40" xfId="1903" xr:uid="{00000000-0005-0000-0000-0000F4000000}"/>
    <cellStyle name="Commentaire 41" xfId="1799" xr:uid="{00000000-0005-0000-0000-0000F5000000}"/>
    <cellStyle name="Commentaire 42" xfId="1907" xr:uid="{00000000-0005-0000-0000-0000F6000000}"/>
    <cellStyle name="Commentaire 43" xfId="1909" xr:uid="{00000000-0005-0000-0000-0000F7000000}"/>
    <cellStyle name="Commentaire 44" xfId="1910" xr:uid="{00000000-0005-0000-0000-0000F8000000}"/>
    <cellStyle name="Commentaire 45" xfId="1912" xr:uid="{00000000-0005-0000-0000-0000F9000000}"/>
    <cellStyle name="Commentaire 46" xfId="1857" xr:uid="{00000000-0005-0000-0000-0000FA000000}"/>
    <cellStyle name="Commentaire 47" xfId="1846" xr:uid="{00000000-0005-0000-0000-0000FB000000}"/>
    <cellStyle name="Commentaire 48" xfId="1914" xr:uid="{00000000-0005-0000-0000-0000FC000000}"/>
    <cellStyle name="Commentaire 49" xfId="1917" xr:uid="{00000000-0005-0000-0000-0000FD000000}"/>
    <cellStyle name="Commentaire 5" xfId="1375" xr:uid="{00000000-0005-0000-0000-0000FE000000}"/>
    <cellStyle name="Commentaire 50" xfId="1918" xr:uid="{00000000-0005-0000-0000-0000FF000000}"/>
    <cellStyle name="Commentaire 51" xfId="2246" xr:uid="{00000000-0005-0000-0000-000000010000}"/>
    <cellStyle name="Commentaire 52" xfId="2746" xr:uid="{00000000-0005-0000-0000-000001010000}"/>
    <cellStyle name="Commentaire 53" xfId="2760" xr:uid="{00000000-0005-0000-0000-000002010000}"/>
    <cellStyle name="Commentaire 54" xfId="2748" xr:uid="{00000000-0005-0000-0000-000003010000}"/>
    <cellStyle name="Commentaire 6" xfId="1378" xr:uid="{00000000-0005-0000-0000-000004010000}"/>
    <cellStyle name="Commentaire 7" xfId="1380" xr:uid="{00000000-0005-0000-0000-000005010000}"/>
    <cellStyle name="Commentaire 8" xfId="1383" xr:uid="{00000000-0005-0000-0000-000006010000}"/>
    <cellStyle name="Commentaire 9" xfId="1267" xr:uid="{00000000-0005-0000-0000-000007010000}"/>
    <cellStyle name="date" xfId="1" xr:uid="{00000000-0005-0000-0000-000008010000}"/>
    <cellStyle name="date 2" xfId="156" xr:uid="{00000000-0005-0000-0000-000009010000}"/>
    <cellStyle name="date 2 2" xfId="364" xr:uid="{00000000-0005-0000-0000-00000A010000}"/>
    <cellStyle name="Entrée 2" xfId="201" xr:uid="{00000000-0005-0000-0000-00000B010000}"/>
    <cellStyle name="Entrée 2 10" xfId="1385" xr:uid="{00000000-0005-0000-0000-00000C010000}"/>
    <cellStyle name="Entrée 2 11" xfId="1389" xr:uid="{00000000-0005-0000-0000-00000D010000}"/>
    <cellStyle name="Entrée 2 12" xfId="1392" xr:uid="{00000000-0005-0000-0000-00000E010000}"/>
    <cellStyle name="Entrée 2 13" xfId="1394" xr:uid="{00000000-0005-0000-0000-00000F010000}"/>
    <cellStyle name="Entrée 2 14" xfId="1397" xr:uid="{00000000-0005-0000-0000-000010010000}"/>
    <cellStyle name="Entrée 2 15" xfId="1308" xr:uid="{00000000-0005-0000-0000-000011010000}"/>
    <cellStyle name="Entrée 2 16" xfId="1399" xr:uid="{00000000-0005-0000-0000-000012010000}"/>
    <cellStyle name="Entrée 2 17" xfId="1324" xr:uid="{00000000-0005-0000-0000-000013010000}"/>
    <cellStyle name="Entrée 2 18" xfId="1359" xr:uid="{00000000-0005-0000-0000-000014010000}"/>
    <cellStyle name="Entrée 2 19" xfId="1315" xr:uid="{00000000-0005-0000-0000-000015010000}"/>
    <cellStyle name="Entrée 2 2" xfId="1296" xr:uid="{00000000-0005-0000-0000-000016010000}"/>
    <cellStyle name="Entrée 2 20" xfId="1413" xr:uid="{00000000-0005-0000-0000-000017010000}"/>
    <cellStyle name="Entrée 2 21" xfId="1415" xr:uid="{00000000-0005-0000-0000-000018010000}"/>
    <cellStyle name="Entrée 2 22" xfId="1417" xr:uid="{00000000-0005-0000-0000-000019010000}"/>
    <cellStyle name="Entrée 2 23" xfId="1811" xr:uid="{00000000-0005-0000-0000-00001A010000}"/>
    <cellStyle name="Entrée 2 24" xfId="1866" xr:uid="{00000000-0005-0000-0000-00001B010000}"/>
    <cellStyle name="Entrée 2 25" xfId="1869" xr:uid="{00000000-0005-0000-0000-00001C010000}"/>
    <cellStyle name="Entrée 2 26" xfId="1872" xr:uid="{00000000-0005-0000-0000-00001D010000}"/>
    <cellStyle name="Entrée 2 27" xfId="1875" xr:uid="{00000000-0005-0000-0000-00001E010000}"/>
    <cellStyle name="Entrée 2 28" xfId="1877" xr:uid="{00000000-0005-0000-0000-00001F010000}"/>
    <cellStyle name="Entrée 2 29" xfId="1886" xr:uid="{00000000-0005-0000-0000-000020010000}"/>
    <cellStyle name="Entrée 2 3" xfId="1362" xr:uid="{00000000-0005-0000-0000-000021010000}"/>
    <cellStyle name="Entrée 2 30" xfId="1864" xr:uid="{00000000-0005-0000-0000-000022010000}"/>
    <cellStyle name="Entrée 2 31" xfId="1829" xr:uid="{00000000-0005-0000-0000-000023010000}"/>
    <cellStyle name="Entrée 2 32" xfId="1844" xr:uid="{00000000-0005-0000-0000-000024010000}"/>
    <cellStyle name="Entrée 2 33" xfId="1803" xr:uid="{00000000-0005-0000-0000-000025010000}"/>
    <cellStyle name="Entrée 2 34" xfId="1906" xr:uid="{00000000-0005-0000-0000-000026010000}"/>
    <cellStyle name="Entrée 2 35" xfId="1908" xr:uid="{00000000-0005-0000-0000-000027010000}"/>
    <cellStyle name="Entrée 2 36" xfId="1806" xr:uid="{00000000-0005-0000-0000-000028010000}"/>
    <cellStyle name="Entrée 2 37" xfId="1854" xr:uid="{00000000-0005-0000-0000-000029010000}"/>
    <cellStyle name="Entrée 2 38" xfId="1913" xr:uid="{00000000-0005-0000-0000-00002A010000}"/>
    <cellStyle name="Entrée 2 39" xfId="1882" xr:uid="{00000000-0005-0000-0000-00002B010000}"/>
    <cellStyle name="Entrée 2 4" xfId="1365" xr:uid="{00000000-0005-0000-0000-00002C010000}"/>
    <cellStyle name="Entrée 2 40" xfId="2739" xr:uid="{00000000-0005-0000-0000-00002D010000}"/>
    <cellStyle name="Entrée 2 41" xfId="1054" xr:uid="{00000000-0005-0000-0000-00002E010000}"/>
    <cellStyle name="Entrée 2 42" xfId="2752" xr:uid="{00000000-0005-0000-0000-00002F010000}"/>
    <cellStyle name="Entrée 2 43" xfId="2761" xr:uid="{00000000-0005-0000-0000-000030010000}"/>
    <cellStyle name="Entrée 2 5" xfId="1370" xr:uid="{00000000-0005-0000-0000-000031010000}"/>
    <cellStyle name="Entrée 2 6" xfId="1374" xr:uid="{00000000-0005-0000-0000-000032010000}"/>
    <cellStyle name="Entrée 2 7" xfId="1377" xr:uid="{00000000-0005-0000-0000-000033010000}"/>
    <cellStyle name="Entrée 2 8" xfId="1347" xr:uid="{00000000-0005-0000-0000-000034010000}"/>
    <cellStyle name="Entrée 2 9" xfId="1237" xr:uid="{00000000-0005-0000-0000-000035010000}"/>
    <cellStyle name="Entrée 3" xfId="216" xr:uid="{00000000-0005-0000-0000-000036010000}"/>
    <cellStyle name="Entrée 3 10" xfId="1275" xr:uid="{00000000-0005-0000-0000-000037010000}"/>
    <cellStyle name="Entrée 3 11" xfId="1382" xr:uid="{00000000-0005-0000-0000-000038010000}"/>
    <cellStyle name="Entrée 3 12" xfId="1339" xr:uid="{00000000-0005-0000-0000-000039010000}"/>
    <cellStyle name="Entrée 3 13" xfId="1259" xr:uid="{00000000-0005-0000-0000-00003A010000}"/>
    <cellStyle name="Entrée 3 14" xfId="1357" xr:uid="{00000000-0005-0000-0000-00003B010000}"/>
    <cellStyle name="Entrée 3 15" xfId="1401" xr:uid="{00000000-0005-0000-0000-00003C010000}"/>
    <cellStyle name="Entrée 3 16" xfId="1318" xr:uid="{00000000-0005-0000-0000-00003D010000}"/>
    <cellStyle name="Entrée 3 17" xfId="1406" xr:uid="{00000000-0005-0000-0000-00003E010000}"/>
    <cellStyle name="Entrée 3 18" xfId="1352" xr:uid="{00000000-0005-0000-0000-00003F010000}"/>
    <cellStyle name="Entrée 3 19" xfId="1327" xr:uid="{00000000-0005-0000-0000-000040010000}"/>
    <cellStyle name="Entrée 3 2" xfId="1305" xr:uid="{00000000-0005-0000-0000-000041010000}"/>
    <cellStyle name="Entrée 3 20" xfId="1404" xr:uid="{00000000-0005-0000-0000-000042010000}"/>
    <cellStyle name="Entrée 3 21" xfId="1248" xr:uid="{00000000-0005-0000-0000-000043010000}"/>
    <cellStyle name="Entrée 3 22" xfId="1311" xr:uid="{00000000-0005-0000-0000-000044010000}"/>
    <cellStyle name="Entrée 3 23" xfId="1818" xr:uid="{00000000-0005-0000-0000-000045010000}"/>
    <cellStyle name="Entrée 3 24" xfId="1853" xr:uid="{00000000-0005-0000-0000-000046010000}"/>
    <cellStyle name="Entrée 3 25" xfId="1861" xr:uid="{00000000-0005-0000-0000-000047010000}"/>
    <cellStyle name="Entrée 3 26" xfId="1808" xr:uid="{00000000-0005-0000-0000-000048010000}"/>
    <cellStyle name="Entrée 3 27" xfId="1856" xr:uid="{00000000-0005-0000-0000-000049010000}"/>
    <cellStyle name="Entrée 3 28" xfId="1788" xr:uid="{00000000-0005-0000-0000-00004A010000}"/>
    <cellStyle name="Entrée 3 29" xfId="1837" xr:uid="{00000000-0005-0000-0000-00004B010000}"/>
    <cellStyle name="Entrée 3 3" xfId="1348" xr:uid="{00000000-0005-0000-0000-00004C010000}"/>
    <cellStyle name="Entrée 3 30" xfId="1592" xr:uid="{00000000-0005-0000-0000-00004D010000}"/>
    <cellStyle name="Entrée 3 31" xfId="1781" xr:uid="{00000000-0005-0000-0000-00004E010000}"/>
    <cellStyle name="Entrée 3 32" xfId="1773" xr:uid="{00000000-0005-0000-0000-00004F010000}"/>
    <cellStyle name="Entrée 3 33" xfId="1830" xr:uid="{00000000-0005-0000-0000-000050010000}"/>
    <cellStyle name="Entrée 3 34" xfId="1900" xr:uid="{00000000-0005-0000-0000-000051010000}"/>
    <cellStyle name="Entrée 3 35" xfId="1804" xr:uid="{00000000-0005-0000-0000-000052010000}"/>
    <cellStyle name="Entrée 3 36" xfId="1777" xr:uid="{00000000-0005-0000-0000-000053010000}"/>
    <cellStyle name="Entrée 3 37" xfId="1901" xr:uid="{00000000-0005-0000-0000-000054010000}"/>
    <cellStyle name="Entrée 3 38" xfId="1881" xr:uid="{00000000-0005-0000-0000-000055010000}"/>
    <cellStyle name="Entrée 3 39" xfId="1885" xr:uid="{00000000-0005-0000-0000-000056010000}"/>
    <cellStyle name="Entrée 3 4" xfId="1355" xr:uid="{00000000-0005-0000-0000-000057010000}"/>
    <cellStyle name="Entrée 3 40" xfId="1594" xr:uid="{00000000-0005-0000-0000-000058010000}"/>
    <cellStyle name="Entrée 3 41" xfId="1798" xr:uid="{00000000-0005-0000-0000-000059010000}"/>
    <cellStyle name="Entrée 3 42" xfId="2743" xr:uid="{00000000-0005-0000-0000-00005A010000}"/>
    <cellStyle name="Entrée 3 43" xfId="2756" xr:uid="{00000000-0005-0000-0000-00005B010000}"/>
    <cellStyle name="Entrée 3 44" xfId="2759" xr:uid="{00000000-0005-0000-0000-00005C010000}"/>
    <cellStyle name="Entrée 3 5" xfId="1294" xr:uid="{00000000-0005-0000-0000-00005D010000}"/>
    <cellStyle name="Entrée 3 6" xfId="1350" xr:uid="{00000000-0005-0000-0000-00005E010000}"/>
    <cellStyle name="Entrée 3 7" xfId="1277" xr:uid="{00000000-0005-0000-0000-00005F010000}"/>
    <cellStyle name="Entrée 3 8" xfId="1285" xr:uid="{00000000-0005-0000-0000-000060010000}"/>
    <cellStyle name="Entrée 3 9" xfId="1283" xr:uid="{00000000-0005-0000-0000-000061010000}"/>
    <cellStyle name="Euro" xfId="2" xr:uid="{00000000-0005-0000-0000-000062010000}"/>
    <cellStyle name="Euro 2" xfId="157" xr:uid="{00000000-0005-0000-0000-000063010000}"/>
    <cellStyle name="Euro 2 2" xfId="365" xr:uid="{00000000-0005-0000-0000-000064010000}"/>
    <cellStyle name="Euro 2 2 2" xfId="869" xr:uid="{00000000-0005-0000-0000-000065010000}"/>
    <cellStyle name="Euro 2 2 2 2" xfId="2721" xr:uid="{00000000-0005-0000-0000-000066010000}"/>
    <cellStyle name="Euro 2 2 2 3" xfId="1747" xr:uid="{00000000-0005-0000-0000-000067010000}"/>
    <cellStyle name="Euro 2 2 3" xfId="2223" xr:uid="{00000000-0005-0000-0000-000068010000}"/>
    <cellStyle name="Euro 2 2 4" xfId="1203" xr:uid="{00000000-0005-0000-0000-000069010000}"/>
    <cellStyle name="Euro 2 2 5" xfId="3066" xr:uid="{00000000-0005-0000-0000-00006A010000}"/>
    <cellStyle name="Euro 2 2 6" xfId="3155" xr:uid="{00000000-0005-0000-0000-00006B010000}"/>
    <cellStyle name="Euro 2 2 7" xfId="4458" xr:uid="{00000000-0005-0000-0000-00006C010000}"/>
    <cellStyle name="Euro 2 3" xfId="535" xr:uid="{00000000-0005-0000-0000-00006D010000}"/>
    <cellStyle name="Euro 2 3 2" xfId="2393" xr:uid="{00000000-0005-0000-0000-00006E010000}"/>
    <cellStyle name="Euro 2 3 3" xfId="1569" xr:uid="{00000000-0005-0000-0000-00006F010000}"/>
    <cellStyle name="Euro 2 4" xfId="707" xr:uid="{00000000-0005-0000-0000-000070010000}"/>
    <cellStyle name="Euro 2 4 2" xfId="2562" xr:uid="{00000000-0005-0000-0000-000071010000}"/>
    <cellStyle name="Euro 2 5" xfId="2064" xr:uid="{00000000-0005-0000-0000-000072010000}"/>
    <cellStyle name="Euro 2 6" xfId="1039" xr:uid="{00000000-0005-0000-0000-000073010000}"/>
    <cellStyle name="Euro 2 7" xfId="2909" xr:uid="{00000000-0005-0000-0000-000074010000}"/>
    <cellStyle name="Euro 2 8" xfId="3154" xr:uid="{00000000-0005-0000-0000-000075010000}"/>
    <cellStyle name="Euro 2 9" xfId="4457" xr:uid="{00000000-0005-0000-0000-000076010000}"/>
    <cellStyle name="Euro 3" xfId="173" xr:uid="{00000000-0005-0000-0000-000077010000}"/>
    <cellStyle name="Euro 3 2" xfId="377" xr:uid="{00000000-0005-0000-0000-000078010000}"/>
    <cellStyle name="Euro 3 2 2" xfId="1759" xr:uid="{00000000-0005-0000-0000-000079010000}"/>
    <cellStyle name="Euro 3 2 3" xfId="2235" xr:uid="{00000000-0005-0000-0000-00007A010000}"/>
    <cellStyle name="Euro 3 2 4" xfId="1215" xr:uid="{00000000-0005-0000-0000-00007B010000}"/>
    <cellStyle name="Euro 3 3" xfId="548" xr:uid="{00000000-0005-0000-0000-00007C010000}"/>
    <cellStyle name="Euro 3 3 2" xfId="2405" xr:uid="{00000000-0005-0000-0000-00007D010000}"/>
    <cellStyle name="Euro 3 3 3" xfId="1584" xr:uid="{00000000-0005-0000-0000-00007E010000}"/>
    <cellStyle name="Euro 3 4" xfId="719" xr:uid="{00000000-0005-0000-0000-00007F010000}"/>
    <cellStyle name="Euro 3 4 2" xfId="2574" xr:uid="{00000000-0005-0000-0000-000080010000}"/>
    <cellStyle name="Euro 3 5" xfId="2076" xr:uid="{00000000-0005-0000-0000-000081010000}"/>
    <cellStyle name="Euro 3 6" xfId="1051" xr:uid="{00000000-0005-0000-0000-000082010000}"/>
    <cellStyle name="Euro 4" xfId="389" xr:uid="{00000000-0005-0000-0000-000083010000}"/>
    <cellStyle name="Euro 4 2" xfId="1771" xr:uid="{00000000-0005-0000-0000-000084010000}"/>
    <cellStyle name="Euro 4 3" xfId="2247" xr:uid="{00000000-0005-0000-0000-000085010000}"/>
    <cellStyle name="Euro 4 4" xfId="1226" xr:uid="{00000000-0005-0000-0000-000086010000}"/>
    <cellStyle name="Euro 5" xfId="3145" xr:uid="{00000000-0005-0000-0000-000087010000}"/>
    <cellStyle name="Euro 6" xfId="5840" xr:uid="{00000000-0005-0000-0000-000088010000}"/>
    <cellStyle name="Explanatory Text" xfId="5841" xr:uid="{00000000-0005-0000-0000-000089010000}"/>
    <cellStyle name="Explanatory Text 2" xfId="5842" xr:uid="{00000000-0005-0000-0000-00008A010000}"/>
    <cellStyle name="Explanatory Text_08 OUVERTURE NOVEMBRE 2012." xfId="5843" xr:uid="{00000000-0005-0000-0000-00008B010000}"/>
    <cellStyle name="Good" xfId="5844" xr:uid="{00000000-0005-0000-0000-00008C010000}"/>
    <cellStyle name="Good 2" xfId="5845" xr:uid="{00000000-0005-0000-0000-00008D010000}"/>
    <cellStyle name="Good_08 OUVERTURE NOVEMBRE 2012." xfId="5846" xr:uid="{00000000-0005-0000-0000-00008E010000}"/>
    <cellStyle name="Heading 1" xfId="5847" xr:uid="{00000000-0005-0000-0000-00008F010000}"/>
    <cellStyle name="Heading 1 2" xfId="5848" xr:uid="{00000000-0005-0000-0000-000090010000}"/>
    <cellStyle name="Heading 1_08 OUVERTURE NOVEMBRE 2012." xfId="5849" xr:uid="{00000000-0005-0000-0000-000091010000}"/>
    <cellStyle name="Heading 2" xfId="5850" xr:uid="{00000000-0005-0000-0000-000092010000}"/>
    <cellStyle name="Heading 2 2" xfId="5851" xr:uid="{00000000-0005-0000-0000-000093010000}"/>
    <cellStyle name="Heading 2_08 OUVERTURE NOVEMBRE 2012." xfId="5852" xr:uid="{00000000-0005-0000-0000-000094010000}"/>
    <cellStyle name="Heading 3" xfId="5853" xr:uid="{00000000-0005-0000-0000-000095010000}"/>
    <cellStyle name="Heading 3 2" xfId="5854" xr:uid="{00000000-0005-0000-0000-000096010000}"/>
    <cellStyle name="Heading 3_08 OUVERTURE NOVEMBRE 2012." xfId="5855" xr:uid="{00000000-0005-0000-0000-000097010000}"/>
    <cellStyle name="Heading 4" xfId="5856" xr:uid="{00000000-0005-0000-0000-000098010000}"/>
    <cellStyle name="Heading 4 2" xfId="5857" xr:uid="{00000000-0005-0000-0000-000099010000}"/>
    <cellStyle name="Heading 4_08 OUVERTURE NOVEMBRE 2012." xfId="5858" xr:uid="{00000000-0005-0000-0000-00009A010000}"/>
    <cellStyle name="Input" xfId="5859" xr:uid="{00000000-0005-0000-0000-00009B010000}"/>
    <cellStyle name="Input 2" xfId="5860" xr:uid="{00000000-0005-0000-0000-00009C010000}"/>
    <cellStyle name="Input_08 OUVERTURE NOVEMBRE 2012." xfId="5861" xr:uid="{00000000-0005-0000-0000-00009D010000}"/>
    <cellStyle name="Insatisfaisant 2" xfId="202" xr:uid="{00000000-0005-0000-0000-00009E010000}"/>
    <cellStyle name="Lien hypertexte 2" xfId="5862" xr:uid="{00000000-0005-0000-0000-00009F010000}"/>
    <cellStyle name="Linked Cell" xfId="5863" xr:uid="{00000000-0005-0000-0000-0000A0010000}"/>
    <cellStyle name="Linked Cell 2" xfId="5864" xr:uid="{00000000-0005-0000-0000-0000A1010000}"/>
    <cellStyle name="Linked Cell_08 OUVERTURE NOVEMBRE 2012." xfId="5865" xr:uid="{00000000-0005-0000-0000-0000A2010000}"/>
    <cellStyle name="Milliers" xfId="3" builtinId="3"/>
    <cellStyle name="Milliers [0] 2" xfId="549" xr:uid="{00000000-0005-0000-0000-0000A4010000}"/>
    <cellStyle name="Milliers [0] 2 2" xfId="3156" xr:uid="{00000000-0005-0000-0000-0000A5010000}"/>
    <cellStyle name="Milliers [0] 2 3" xfId="4459" xr:uid="{00000000-0005-0000-0000-0000A6010000}"/>
    <cellStyle name="Milliers [0] 2 4" xfId="5866" xr:uid="{00000000-0005-0000-0000-0000A7010000}"/>
    <cellStyle name="Milliers [0] 3" xfId="576" xr:uid="{00000000-0005-0000-0000-0000A8010000}"/>
    <cellStyle name="Milliers [0] 3 2" xfId="2432" xr:uid="{00000000-0005-0000-0000-0000A9010000}"/>
    <cellStyle name="Milliers [0] 3 3" xfId="5867" xr:uid="{00000000-0005-0000-0000-0000AA010000}"/>
    <cellStyle name="Milliers [0] 4" xfId="5868" xr:uid="{00000000-0005-0000-0000-0000AB010000}"/>
    <cellStyle name="Milliers [0] 5" xfId="5869" xr:uid="{00000000-0005-0000-0000-0000AC010000}"/>
    <cellStyle name="Milliers [0] 6" xfId="5870" xr:uid="{00000000-0005-0000-0000-0000AD010000}"/>
    <cellStyle name="Milliers [0] 7" xfId="5871" xr:uid="{00000000-0005-0000-0000-0000AE010000}"/>
    <cellStyle name="Milliers [0] 8" xfId="5872" xr:uid="{00000000-0005-0000-0000-0000AF010000}"/>
    <cellStyle name="Milliers [0] 9" xfId="5873" xr:uid="{00000000-0005-0000-0000-0000B0010000}"/>
    <cellStyle name="Milliers 10" xfId="3157" xr:uid="{00000000-0005-0000-0000-0000B1010000}"/>
    <cellStyle name="Milliers 10 2" xfId="4460" xr:uid="{00000000-0005-0000-0000-0000B2010000}"/>
    <cellStyle name="Milliers 10 2 2" xfId="5875" xr:uid="{00000000-0005-0000-0000-0000B3010000}"/>
    <cellStyle name="Milliers 10 3" xfId="5874" xr:uid="{00000000-0005-0000-0000-0000B4010000}"/>
    <cellStyle name="Milliers 11" xfId="3158" xr:uid="{00000000-0005-0000-0000-0000B5010000}"/>
    <cellStyle name="Milliers 11 2" xfId="4461" xr:uid="{00000000-0005-0000-0000-0000B6010000}"/>
    <cellStyle name="Milliers 12" xfId="3159" xr:uid="{00000000-0005-0000-0000-0000B7010000}"/>
    <cellStyle name="Milliers 12 2" xfId="4462" xr:uid="{00000000-0005-0000-0000-0000B8010000}"/>
    <cellStyle name="Milliers 13" xfId="3160" xr:uid="{00000000-0005-0000-0000-0000B9010000}"/>
    <cellStyle name="Milliers 13 2" xfId="4463" xr:uid="{00000000-0005-0000-0000-0000BA010000}"/>
    <cellStyle name="Milliers 14" xfId="3161" xr:uid="{00000000-0005-0000-0000-0000BB010000}"/>
    <cellStyle name="Milliers 14 2" xfId="4464" xr:uid="{00000000-0005-0000-0000-0000BC010000}"/>
    <cellStyle name="Milliers 15" xfId="3162" xr:uid="{00000000-0005-0000-0000-0000BD010000}"/>
    <cellStyle name="Milliers 15 2" xfId="4465" xr:uid="{00000000-0005-0000-0000-0000BE010000}"/>
    <cellStyle name="Milliers 16" xfId="3163" xr:uid="{00000000-0005-0000-0000-0000BF010000}"/>
    <cellStyle name="Milliers 16 2" xfId="4466" xr:uid="{00000000-0005-0000-0000-0000C0010000}"/>
    <cellStyle name="Milliers 17" xfId="3164" xr:uid="{00000000-0005-0000-0000-0000C1010000}"/>
    <cellStyle name="Milliers 17 2" xfId="4467" xr:uid="{00000000-0005-0000-0000-0000C2010000}"/>
    <cellStyle name="Milliers 18" xfId="3165" xr:uid="{00000000-0005-0000-0000-0000C3010000}"/>
    <cellStyle name="Milliers 18 2" xfId="4468" xr:uid="{00000000-0005-0000-0000-0000C4010000}"/>
    <cellStyle name="Milliers 19" xfId="3166" xr:uid="{00000000-0005-0000-0000-0000C5010000}"/>
    <cellStyle name="Milliers 19 2" xfId="4469" xr:uid="{00000000-0005-0000-0000-0000C6010000}"/>
    <cellStyle name="Milliers 2" xfId="4" xr:uid="{00000000-0005-0000-0000-0000C7010000}"/>
    <cellStyle name="Milliers 2 10" xfId="219" xr:uid="{00000000-0005-0000-0000-0000C8010000}"/>
    <cellStyle name="Milliers 2 10 2" xfId="723" xr:uid="{00000000-0005-0000-0000-0000C9010000}"/>
    <cellStyle name="Milliers 2 10 2 2" xfId="2576" xr:uid="{00000000-0005-0000-0000-0000CA010000}"/>
    <cellStyle name="Milliers 2 10 2 2 2" xfId="3169" xr:uid="{00000000-0005-0000-0000-0000CB010000}"/>
    <cellStyle name="Milliers 2 10 2 2 3" xfId="4472" xr:uid="{00000000-0005-0000-0000-0000CC010000}"/>
    <cellStyle name="Milliers 2 10 2 3" xfId="1602" xr:uid="{00000000-0005-0000-0000-0000CD010000}"/>
    <cellStyle name="Milliers 2 10 2 4" xfId="3168" xr:uid="{00000000-0005-0000-0000-0000CE010000}"/>
    <cellStyle name="Milliers 2 10 2 5" xfId="4471" xr:uid="{00000000-0005-0000-0000-0000CF010000}"/>
    <cellStyle name="Milliers 2 10 3" xfId="2078" xr:uid="{00000000-0005-0000-0000-0000D0010000}"/>
    <cellStyle name="Milliers 2 10 3 2" xfId="3170" xr:uid="{00000000-0005-0000-0000-0000D1010000}"/>
    <cellStyle name="Milliers 2 10 3 3" xfId="4473" xr:uid="{00000000-0005-0000-0000-0000D2010000}"/>
    <cellStyle name="Milliers 2 10 4" xfId="1058" xr:uid="{00000000-0005-0000-0000-0000D3010000}"/>
    <cellStyle name="Milliers 2 10 5" xfId="2921" xr:uid="{00000000-0005-0000-0000-0000D4010000}"/>
    <cellStyle name="Milliers 2 10 6" xfId="3167" xr:uid="{00000000-0005-0000-0000-0000D5010000}"/>
    <cellStyle name="Milliers 2 10 7" xfId="4470" xr:uid="{00000000-0005-0000-0000-0000D6010000}"/>
    <cellStyle name="Milliers 2 11" xfId="390" xr:uid="{00000000-0005-0000-0000-0000D7010000}"/>
    <cellStyle name="Milliers 2 11 2" xfId="2248" xr:uid="{00000000-0005-0000-0000-0000D8010000}"/>
    <cellStyle name="Milliers 2 11 2 2" xfId="3172" xr:uid="{00000000-0005-0000-0000-0000D9010000}"/>
    <cellStyle name="Milliers 2 11 2 3" xfId="4475" xr:uid="{00000000-0005-0000-0000-0000DA010000}"/>
    <cellStyle name="Milliers 2 11 3" xfId="1423" xr:uid="{00000000-0005-0000-0000-0000DB010000}"/>
    <cellStyle name="Milliers 2 11 4" xfId="3171" xr:uid="{00000000-0005-0000-0000-0000DC010000}"/>
    <cellStyle name="Milliers 2 11 5" xfId="4474" xr:uid="{00000000-0005-0000-0000-0000DD010000}"/>
    <cellStyle name="Milliers 2 12" xfId="560" xr:uid="{00000000-0005-0000-0000-0000DE010000}"/>
    <cellStyle name="Milliers 2 12 2" xfId="2416" xr:uid="{00000000-0005-0000-0000-0000DF010000}"/>
    <cellStyle name="Milliers 2 12 3" xfId="3173" xr:uid="{00000000-0005-0000-0000-0000E0010000}"/>
    <cellStyle name="Milliers 2 12 4" xfId="4476" xr:uid="{00000000-0005-0000-0000-0000E1010000}"/>
    <cellStyle name="Milliers 2 13" xfId="1919" xr:uid="{00000000-0005-0000-0000-0000E2010000}"/>
    <cellStyle name="Milliers 2 14" xfId="894" xr:uid="{00000000-0005-0000-0000-0000E3010000}"/>
    <cellStyle name="Milliers 2 15" xfId="2764" xr:uid="{00000000-0005-0000-0000-0000E4010000}"/>
    <cellStyle name="Milliers 2 16" xfId="3081" xr:uid="{00000000-0005-0000-0000-0000E5010000}"/>
    <cellStyle name="Milliers 2 17" xfId="3151" xr:uid="{00000000-0005-0000-0000-0000E6010000}"/>
    <cellStyle name="Milliers 2 2" xfId="32" xr:uid="{00000000-0005-0000-0000-0000E7010000}"/>
    <cellStyle name="Milliers 2 2 10" xfId="551" xr:uid="{00000000-0005-0000-0000-0000E8010000}"/>
    <cellStyle name="Milliers 2 2 10 2" xfId="2407" xr:uid="{00000000-0005-0000-0000-0000E9010000}"/>
    <cellStyle name="Milliers 2 2 11" xfId="586" xr:uid="{00000000-0005-0000-0000-0000EA010000}"/>
    <cellStyle name="Milliers 2 2 11 2" xfId="2441" xr:uid="{00000000-0005-0000-0000-0000EB010000}"/>
    <cellStyle name="Milliers 2 2 12" xfId="1943" xr:uid="{00000000-0005-0000-0000-0000EC010000}"/>
    <cellStyle name="Milliers 2 2 13" xfId="918" xr:uid="{00000000-0005-0000-0000-0000ED010000}"/>
    <cellStyle name="Milliers 2 2 14" xfId="2788" xr:uid="{00000000-0005-0000-0000-0000EE010000}"/>
    <cellStyle name="Milliers 2 2 15" xfId="3088" xr:uid="{00000000-0005-0000-0000-0000EF010000}"/>
    <cellStyle name="Milliers 2 2 16" xfId="3174" xr:uid="{00000000-0005-0000-0000-0000F0010000}"/>
    <cellStyle name="Milliers 2 2 17" xfId="4477" xr:uid="{00000000-0005-0000-0000-0000F1010000}"/>
    <cellStyle name="Milliers 2 2 18" xfId="5876" xr:uid="{00000000-0005-0000-0000-0000F2010000}"/>
    <cellStyle name="Milliers 2 2 2" xfId="52" xr:uid="{00000000-0005-0000-0000-0000F3010000}"/>
    <cellStyle name="Milliers 2 2 2 10" xfId="3175" xr:uid="{00000000-0005-0000-0000-0000F4010000}"/>
    <cellStyle name="Milliers 2 2 2 11" xfId="4478" xr:uid="{00000000-0005-0000-0000-0000F5010000}"/>
    <cellStyle name="Milliers 2 2 2 2" xfId="119" xr:uid="{00000000-0005-0000-0000-0000F6010000}"/>
    <cellStyle name="Milliers 2 2 2 2 2" xfId="327" xr:uid="{00000000-0005-0000-0000-0000F7010000}"/>
    <cellStyle name="Milliers 2 2 2 2 2 2" xfId="832" xr:uid="{00000000-0005-0000-0000-0000F8010000}"/>
    <cellStyle name="Milliers 2 2 2 2 2 2 2" xfId="2684" xr:uid="{00000000-0005-0000-0000-0000F9010000}"/>
    <cellStyle name="Milliers 2 2 2 2 2 2 2 2" xfId="3179" xr:uid="{00000000-0005-0000-0000-0000FA010000}"/>
    <cellStyle name="Milliers 2 2 2 2 2 2 2 3" xfId="4482" xr:uid="{00000000-0005-0000-0000-0000FB010000}"/>
    <cellStyle name="Milliers 2 2 2 2 2 2 3" xfId="1710" xr:uid="{00000000-0005-0000-0000-0000FC010000}"/>
    <cellStyle name="Milliers 2 2 2 2 2 2 4" xfId="3178" xr:uid="{00000000-0005-0000-0000-0000FD010000}"/>
    <cellStyle name="Milliers 2 2 2 2 2 2 5" xfId="4481" xr:uid="{00000000-0005-0000-0000-0000FE010000}"/>
    <cellStyle name="Milliers 2 2 2 2 2 3" xfId="2186" xr:uid="{00000000-0005-0000-0000-0000FF010000}"/>
    <cellStyle name="Milliers 2 2 2 2 2 3 2" xfId="3180" xr:uid="{00000000-0005-0000-0000-000000020000}"/>
    <cellStyle name="Milliers 2 2 2 2 2 3 3" xfId="4483" xr:uid="{00000000-0005-0000-0000-000001020000}"/>
    <cellStyle name="Milliers 2 2 2 2 2 4" xfId="1166" xr:uid="{00000000-0005-0000-0000-000002020000}"/>
    <cellStyle name="Milliers 2 2 2 2 2 5" xfId="3029" xr:uid="{00000000-0005-0000-0000-000003020000}"/>
    <cellStyle name="Milliers 2 2 2 2 2 6" xfId="3177" xr:uid="{00000000-0005-0000-0000-000004020000}"/>
    <cellStyle name="Milliers 2 2 2 2 2 7" xfId="4480" xr:uid="{00000000-0005-0000-0000-000005020000}"/>
    <cellStyle name="Milliers 2 2 2 2 3" xfId="498" xr:uid="{00000000-0005-0000-0000-000006020000}"/>
    <cellStyle name="Milliers 2 2 2 2 3 2" xfId="2356" xr:uid="{00000000-0005-0000-0000-000007020000}"/>
    <cellStyle name="Milliers 2 2 2 2 3 2 2" xfId="3182" xr:uid="{00000000-0005-0000-0000-000008020000}"/>
    <cellStyle name="Milliers 2 2 2 2 3 2 3" xfId="4485" xr:uid="{00000000-0005-0000-0000-000009020000}"/>
    <cellStyle name="Milliers 2 2 2 2 3 3" xfId="1532" xr:uid="{00000000-0005-0000-0000-00000A020000}"/>
    <cellStyle name="Milliers 2 2 2 2 3 4" xfId="3181" xr:uid="{00000000-0005-0000-0000-00000B020000}"/>
    <cellStyle name="Milliers 2 2 2 2 3 5" xfId="4484" xr:uid="{00000000-0005-0000-0000-00000C020000}"/>
    <cellStyle name="Milliers 2 2 2 2 4" xfId="670" xr:uid="{00000000-0005-0000-0000-00000D020000}"/>
    <cellStyle name="Milliers 2 2 2 2 4 2" xfId="2525" xr:uid="{00000000-0005-0000-0000-00000E020000}"/>
    <cellStyle name="Milliers 2 2 2 2 4 3" xfId="3183" xr:uid="{00000000-0005-0000-0000-00000F020000}"/>
    <cellStyle name="Milliers 2 2 2 2 4 4" xfId="4486" xr:uid="{00000000-0005-0000-0000-000010020000}"/>
    <cellStyle name="Milliers 2 2 2 2 5" xfId="2027" xr:uid="{00000000-0005-0000-0000-000011020000}"/>
    <cellStyle name="Milliers 2 2 2 2 6" xfId="1002" xr:uid="{00000000-0005-0000-0000-000012020000}"/>
    <cellStyle name="Milliers 2 2 2 2 7" xfId="2872" xr:uid="{00000000-0005-0000-0000-000013020000}"/>
    <cellStyle name="Milliers 2 2 2 2 8" xfId="3176" xr:uid="{00000000-0005-0000-0000-000014020000}"/>
    <cellStyle name="Milliers 2 2 2 2 9" xfId="4479" xr:uid="{00000000-0005-0000-0000-000015020000}"/>
    <cellStyle name="Milliers 2 2 2 3" xfId="263" xr:uid="{00000000-0005-0000-0000-000016020000}"/>
    <cellStyle name="Milliers 2 2 2 3 2" xfId="768" xr:uid="{00000000-0005-0000-0000-000017020000}"/>
    <cellStyle name="Milliers 2 2 2 3 2 2" xfId="2620" xr:uid="{00000000-0005-0000-0000-000018020000}"/>
    <cellStyle name="Milliers 2 2 2 3 2 2 2" xfId="3186" xr:uid="{00000000-0005-0000-0000-000019020000}"/>
    <cellStyle name="Milliers 2 2 2 3 2 2 3" xfId="4489" xr:uid="{00000000-0005-0000-0000-00001A020000}"/>
    <cellStyle name="Milliers 2 2 2 3 2 3" xfId="1646" xr:uid="{00000000-0005-0000-0000-00001B020000}"/>
    <cellStyle name="Milliers 2 2 2 3 2 4" xfId="3185" xr:uid="{00000000-0005-0000-0000-00001C020000}"/>
    <cellStyle name="Milliers 2 2 2 3 2 5" xfId="4488" xr:uid="{00000000-0005-0000-0000-00001D020000}"/>
    <cellStyle name="Milliers 2 2 2 3 3" xfId="2122" xr:uid="{00000000-0005-0000-0000-00001E020000}"/>
    <cellStyle name="Milliers 2 2 2 3 3 2" xfId="3187" xr:uid="{00000000-0005-0000-0000-00001F020000}"/>
    <cellStyle name="Milliers 2 2 2 3 3 3" xfId="4490" xr:uid="{00000000-0005-0000-0000-000020020000}"/>
    <cellStyle name="Milliers 2 2 2 3 4" xfId="1102" xr:uid="{00000000-0005-0000-0000-000021020000}"/>
    <cellStyle name="Milliers 2 2 2 3 5" xfId="2965" xr:uid="{00000000-0005-0000-0000-000022020000}"/>
    <cellStyle name="Milliers 2 2 2 3 6" xfId="3184" xr:uid="{00000000-0005-0000-0000-000023020000}"/>
    <cellStyle name="Milliers 2 2 2 3 7" xfId="4487" xr:uid="{00000000-0005-0000-0000-000024020000}"/>
    <cellStyle name="Milliers 2 2 2 4" xfId="434" xr:uid="{00000000-0005-0000-0000-000025020000}"/>
    <cellStyle name="Milliers 2 2 2 4 2" xfId="2292" xr:uid="{00000000-0005-0000-0000-000026020000}"/>
    <cellStyle name="Milliers 2 2 2 4 2 2" xfId="3189" xr:uid="{00000000-0005-0000-0000-000027020000}"/>
    <cellStyle name="Milliers 2 2 2 4 2 3" xfId="4492" xr:uid="{00000000-0005-0000-0000-000028020000}"/>
    <cellStyle name="Milliers 2 2 2 4 3" xfId="1468" xr:uid="{00000000-0005-0000-0000-000029020000}"/>
    <cellStyle name="Milliers 2 2 2 4 4" xfId="3188" xr:uid="{00000000-0005-0000-0000-00002A020000}"/>
    <cellStyle name="Milliers 2 2 2 4 5" xfId="4491" xr:uid="{00000000-0005-0000-0000-00002B020000}"/>
    <cellStyle name="Milliers 2 2 2 5" xfId="606" xr:uid="{00000000-0005-0000-0000-00002C020000}"/>
    <cellStyle name="Milliers 2 2 2 5 2" xfId="2461" xr:uid="{00000000-0005-0000-0000-00002D020000}"/>
    <cellStyle name="Milliers 2 2 2 5 3" xfId="3190" xr:uid="{00000000-0005-0000-0000-00002E020000}"/>
    <cellStyle name="Milliers 2 2 2 5 4" xfId="4493" xr:uid="{00000000-0005-0000-0000-00002F020000}"/>
    <cellStyle name="Milliers 2 2 2 6" xfId="1963" xr:uid="{00000000-0005-0000-0000-000030020000}"/>
    <cellStyle name="Milliers 2 2 2 7" xfId="938" xr:uid="{00000000-0005-0000-0000-000031020000}"/>
    <cellStyle name="Milliers 2 2 2 8" xfId="2808" xr:uid="{00000000-0005-0000-0000-000032020000}"/>
    <cellStyle name="Milliers 2 2 2 9" xfId="3108" xr:uid="{00000000-0005-0000-0000-000033020000}"/>
    <cellStyle name="Milliers 2 2 3" xfId="69" xr:uid="{00000000-0005-0000-0000-000034020000}"/>
    <cellStyle name="Milliers 2 2 3 10" xfId="3191" xr:uid="{00000000-0005-0000-0000-000035020000}"/>
    <cellStyle name="Milliers 2 2 3 11" xfId="4494" xr:uid="{00000000-0005-0000-0000-000036020000}"/>
    <cellStyle name="Milliers 2 2 3 2" xfId="135" xr:uid="{00000000-0005-0000-0000-000037020000}"/>
    <cellStyle name="Milliers 2 2 3 2 2" xfId="343" xr:uid="{00000000-0005-0000-0000-000038020000}"/>
    <cellStyle name="Milliers 2 2 3 2 2 2" xfId="848" xr:uid="{00000000-0005-0000-0000-000039020000}"/>
    <cellStyle name="Milliers 2 2 3 2 2 2 2" xfId="2700" xr:uid="{00000000-0005-0000-0000-00003A020000}"/>
    <cellStyle name="Milliers 2 2 3 2 2 2 2 2" xfId="3195" xr:uid="{00000000-0005-0000-0000-00003B020000}"/>
    <cellStyle name="Milliers 2 2 3 2 2 2 2 3" xfId="4498" xr:uid="{00000000-0005-0000-0000-00003C020000}"/>
    <cellStyle name="Milliers 2 2 3 2 2 2 3" xfId="1726" xr:uid="{00000000-0005-0000-0000-00003D020000}"/>
    <cellStyle name="Milliers 2 2 3 2 2 2 4" xfId="3194" xr:uid="{00000000-0005-0000-0000-00003E020000}"/>
    <cellStyle name="Milliers 2 2 3 2 2 2 5" xfId="4497" xr:uid="{00000000-0005-0000-0000-00003F020000}"/>
    <cellStyle name="Milliers 2 2 3 2 2 3" xfId="2202" xr:uid="{00000000-0005-0000-0000-000040020000}"/>
    <cellStyle name="Milliers 2 2 3 2 2 3 2" xfId="3196" xr:uid="{00000000-0005-0000-0000-000041020000}"/>
    <cellStyle name="Milliers 2 2 3 2 2 3 3" xfId="4499" xr:uid="{00000000-0005-0000-0000-000042020000}"/>
    <cellStyle name="Milliers 2 2 3 2 2 4" xfId="1182" xr:uid="{00000000-0005-0000-0000-000043020000}"/>
    <cellStyle name="Milliers 2 2 3 2 2 5" xfId="3045" xr:uid="{00000000-0005-0000-0000-000044020000}"/>
    <cellStyle name="Milliers 2 2 3 2 2 6" xfId="3193" xr:uid="{00000000-0005-0000-0000-000045020000}"/>
    <cellStyle name="Milliers 2 2 3 2 2 7" xfId="4496" xr:uid="{00000000-0005-0000-0000-000046020000}"/>
    <cellStyle name="Milliers 2 2 3 2 3" xfId="514" xr:uid="{00000000-0005-0000-0000-000047020000}"/>
    <cellStyle name="Milliers 2 2 3 2 3 2" xfId="2372" xr:uid="{00000000-0005-0000-0000-000048020000}"/>
    <cellStyle name="Milliers 2 2 3 2 3 2 2" xfId="3198" xr:uid="{00000000-0005-0000-0000-000049020000}"/>
    <cellStyle name="Milliers 2 2 3 2 3 2 3" xfId="4501" xr:uid="{00000000-0005-0000-0000-00004A020000}"/>
    <cellStyle name="Milliers 2 2 3 2 3 3" xfId="1548" xr:uid="{00000000-0005-0000-0000-00004B020000}"/>
    <cellStyle name="Milliers 2 2 3 2 3 4" xfId="3197" xr:uid="{00000000-0005-0000-0000-00004C020000}"/>
    <cellStyle name="Milliers 2 2 3 2 3 5" xfId="4500" xr:uid="{00000000-0005-0000-0000-00004D020000}"/>
    <cellStyle name="Milliers 2 2 3 2 4" xfId="686" xr:uid="{00000000-0005-0000-0000-00004E020000}"/>
    <cellStyle name="Milliers 2 2 3 2 4 2" xfId="2541" xr:uid="{00000000-0005-0000-0000-00004F020000}"/>
    <cellStyle name="Milliers 2 2 3 2 4 3" xfId="3199" xr:uid="{00000000-0005-0000-0000-000050020000}"/>
    <cellStyle name="Milliers 2 2 3 2 4 4" xfId="4502" xr:uid="{00000000-0005-0000-0000-000051020000}"/>
    <cellStyle name="Milliers 2 2 3 2 5" xfId="2043" xr:uid="{00000000-0005-0000-0000-000052020000}"/>
    <cellStyle name="Milliers 2 2 3 2 6" xfId="1018" xr:uid="{00000000-0005-0000-0000-000053020000}"/>
    <cellStyle name="Milliers 2 2 3 2 7" xfId="2888" xr:uid="{00000000-0005-0000-0000-000054020000}"/>
    <cellStyle name="Milliers 2 2 3 2 8" xfId="3192" xr:uid="{00000000-0005-0000-0000-000055020000}"/>
    <cellStyle name="Milliers 2 2 3 2 9" xfId="4495" xr:uid="{00000000-0005-0000-0000-000056020000}"/>
    <cellStyle name="Milliers 2 2 3 3" xfId="279" xr:uid="{00000000-0005-0000-0000-000057020000}"/>
    <cellStyle name="Milliers 2 2 3 3 2" xfId="784" xr:uid="{00000000-0005-0000-0000-000058020000}"/>
    <cellStyle name="Milliers 2 2 3 3 2 2" xfId="2636" xr:uid="{00000000-0005-0000-0000-000059020000}"/>
    <cellStyle name="Milliers 2 2 3 3 2 2 2" xfId="3202" xr:uid="{00000000-0005-0000-0000-00005A020000}"/>
    <cellStyle name="Milliers 2 2 3 3 2 2 3" xfId="4505" xr:uid="{00000000-0005-0000-0000-00005B020000}"/>
    <cellStyle name="Milliers 2 2 3 3 2 3" xfId="1662" xr:uid="{00000000-0005-0000-0000-00005C020000}"/>
    <cellStyle name="Milliers 2 2 3 3 2 4" xfId="3201" xr:uid="{00000000-0005-0000-0000-00005D020000}"/>
    <cellStyle name="Milliers 2 2 3 3 2 5" xfId="4504" xr:uid="{00000000-0005-0000-0000-00005E020000}"/>
    <cellStyle name="Milliers 2 2 3 3 3" xfId="2138" xr:uid="{00000000-0005-0000-0000-00005F020000}"/>
    <cellStyle name="Milliers 2 2 3 3 3 2" xfId="3203" xr:uid="{00000000-0005-0000-0000-000060020000}"/>
    <cellStyle name="Milliers 2 2 3 3 3 3" xfId="4506" xr:uid="{00000000-0005-0000-0000-000061020000}"/>
    <cellStyle name="Milliers 2 2 3 3 4" xfId="1118" xr:uid="{00000000-0005-0000-0000-000062020000}"/>
    <cellStyle name="Milliers 2 2 3 3 5" xfId="2981" xr:uid="{00000000-0005-0000-0000-000063020000}"/>
    <cellStyle name="Milliers 2 2 3 3 6" xfId="3200" xr:uid="{00000000-0005-0000-0000-000064020000}"/>
    <cellStyle name="Milliers 2 2 3 3 7" xfId="4503" xr:uid="{00000000-0005-0000-0000-000065020000}"/>
    <cellStyle name="Milliers 2 2 3 4" xfId="450" xr:uid="{00000000-0005-0000-0000-000066020000}"/>
    <cellStyle name="Milliers 2 2 3 4 2" xfId="2308" xr:uid="{00000000-0005-0000-0000-000067020000}"/>
    <cellStyle name="Milliers 2 2 3 4 2 2" xfId="3205" xr:uid="{00000000-0005-0000-0000-000068020000}"/>
    <cellStyle name="Milliers 2 2 3 4 2 3" xfId="4508" xr:uid="{00000000-0005-0000-0000-000069020000}"/>
    <cellStyle name="Milliers 2 2 3 4 3" xfId="1484" xr:uid="{00000000-0005-0000-0000-00006A020000}"/>
    <cellStyle name="Milliers 2 2 3 4 4" xfId="3204" xr:uid="{00000000-0005-0000-0000-00006B020000}"/>
    <cellStyle name="Milliers 2 2 3 4 5" xfId="4507" xr:uid="{00000000-0005-0000-0000-00006C020000}"/>
    <cellStyle name="Milliers 2 2 3 5" xfId="622" xr:uid="{00000000-0005-0000-0000-00006D020000}"/>
    <cellStyle name="Milliers 2 2 3 5 2" xfId="2477" xr:uid="{00000000-0005-0000-0000-00006E020000}"/>
    <cellStyle name="Milliers 2 2 3 5 3" xfId="3206" xr:uid="{00000000-0005-0000-0000-00006F020000}"/>
    <cellStyle name="Milliers 2 2 3 5 4" xfId="4509" xr:uid="{00000000-0005-0000-0000-000070020000}"/>
    <cellStyle name="Milliers 2 2 3 6" xfId="1979" xr:uid="{00000000-0005-0000-0000-000071020000}"/>
    <cellStyle name="Milliers 2 2 3 7" xfId="954" xr:uid="{00000000-0005-0000-0000-000072020000}"/>
    <cellStyle name="Milliers 2 2 3 8" xfId="2824" xr:uid="{00000000-0005-0000-0000-000073020000}"/>
    <cellStyle name="Milliers 2 2 3 9" xfId="3124" xr:uid="{00000000-0005-0000-0000-000074020000}"/>
    <cellStyle name="Milliers 2 2 4" xfId="83" xr:uid="{00000000-0005-0000-0000-000075020000}"/>
    <cellStyle name="Milliers 2 2 4 10" xfId="3207" xr:uid="{00000000-0005-0000-0000-000076020000}"/>
    <cellStyle name="Milliers 2 2 4 11" xfId="4510" xr:uid="{00000000-0005-0000-0000-000077020000}"/>
    <cellStyle name="Milliers 2 2 4 2" xfId="148" xr:uid="{00000000-0005-0000-0000-000078020000}"/>
    <cellStyle name="Milliers 2 2 4 2 2" xfId="356" xr:uid="{00000000-0005-0000-0000-000079020000}"/>
    <cellStyle name="Milliers 2 2 4 2 2 2" xfId="861" xr:uid="{00000000-0005-0000-0000-00007A020000}"/>
    <cellStyle name="Milliers 2 2 4 2 2 2 2" xfId="2713" xr:uid="{00000000-0005-0000-0000-00007B020000}"/>
    <cellStyle name="Milliers 2 2 4 2 2 2 2 2" xfId="3211" xr:uid="{00000000-0005-0000-0000-00007C020000}"/>
    <cellStyle name="Milliers 2 2 4 2 2 2 2 3" xfId="4514" xr:uid="{00000000-0005-0000-0000-00007D020000}"/>
    <cellStyle name="Milliers 2 2 4 2 2 2 3" xfId="1739" xr:uid="{00000000-0005-0000-0000-00007E020000}"/>
    <cellStyle name="Milliers 2 2 4 2 2 2 4" xfId="3210" xr:uid="{00000000-0005-0000-0000-00007F020000}"/>
    <cellStyle name="Milliers 2 2 4 2 2 2 5" xfId="4513" xr:uid="{00000000-0005-0000-0000-000080020000}"/>
    <cellStyle name="Milliers 2 2 4 2 2 3" xfId="2215" xr:uid="{00000000-0005-0000-0000-000081020000}"/>
    <cellStyle name="Milliers 2 2 4 2 2 3 2" xfId="3212" xr:uid="{00000000-0005-0000-0000-000082020000}"/>
    <cellStyle name="Milliers 2 2 4 2 2 3 3" xfId="4515" xr:uid="{00000000-0005-0000-0000-000083020000}"/>
    <cellStyle name="Milliers 2 2 4 2 2 4" xfId="1195" xr:uid="{00000000-0005-0000-0000-000084020000}"/>
    <cellStyle name="Milliers 2 2 4 2 2 5" xfId="3058" xr:uid="{00000000-0005-0000-0000-000085020000}"/>
    <cellStyle name="Milliers 2 2 4 2 2 6" xfId="3209" xr:uid="{00000000-0005-0000-0000-000086020000}"/>
    <cellStyle name="Milliers 2 2 4 2 2 7" xfId="4512" xr:uid="{00000000-0005-0000-0000-000087020000}"/>
    <cellStyle name="Milliers 2 2 4 2 3" xfId="527" xr:uid="{00000000-0005-0000-0000-000088020000}"/>
    <cellStyle name="Milliers 2 2 4 2 3 2" xfId="2385" xr:uid="{00000000-0005-0000-0000-000089020000}"/>
    <cellStyle name="Milliers 2 2 4 2 3 2 2" xfId="3214" xr:uid="{00000000-0005-0000-0000-00008A020000}"/>
    <cellStyle name="Milliers 2 2 4 2 3 2 3" xfId="4517" xr:uid="{00000000-0005-0000-0000-00008B020000}"/>
    <cellStyle name="Milliers 2 2 4 2 3 3" xfId="1561" xr:uid="{00000000-0005-0000-0000-00008C020000}"/>
    <cellStyle name="Milliers 2 2 4 2 3 4" xfId="3213" xr:uid="{00000000-0005-0000-0000-00008D020000}"/>
    <cellStyle name="Milliers 2 2 4 2 3 5" xfId="4516" xr:uid="{00000000-0005-0000-0000-00008E020000}"/>
    <cellStyle name="Milliers 2 2 4 2 4" xfId="699" xr:uid="{00000000-0005-0000-0000-00008F020000}"/>
    <cellStyle name="Milliers 2 2 4 2 4 2" xfId="2554" xr:uid="{00000000-0005-0000-0000-000090020000}"/>
    <cellStyle name="Milliers 2 2 4 2 4 3" xfId="3215" xr:uid="{00000000-0005-0000-0000-000091020000}"/>
    <cellStyle name="Milliers 2 2 4 2 4 4" xfId="4518" xr:uid="{00000000-0005-0000-0000-000092020000}"/>
    <cellStyle name="Milliers 2 2 4 2 5" xfId="2056" xr:uid="{00000000-0005-0000-0000-000093020000}"/>
    <cellStyle name="Milliers 2 2 4 2 6" xfId="1031" xr:uid="{00000000-0005-0000-0000-000094020000}"/>
    <cellStyle name="Milliers 2 2 4 2 7" xfId="2901" xr:uid="{00000000-0005-0000-0000-000095020000}"/>
    <cellStyle name="Milliers 2 2 4 2 8" xfId="3208" xr:uid="{00000000-0005-0000-0000-000096020000}"/>
    <cellStyle name="Milliers 2 2 4 2 9" xfId="4511" xr:uid="{00000000-0005-0000-0000-000097020000}"/>
    <cellStyle name="Milliers 2 2 4 3" xfId="292" xr:uid="{00000000-0005-0000-0000-000098020000}"/>
    <cellStyle name="Milliers 2 2 4 3 2" xfId="797" xr:uid="{00000000-0005-0000-0000-000099020000}"/>
    <cellStyle name="Milliers 2 2 4 3 2 2" xfId="2649" xr:uid="{00000000-0005-0000-0000-00009A020000}"/>
    <cellStyle name="Milliers 2 2 4 3 2 2 2" xfId="3218" xr:uid="{00000000-0005-0000-0000-00009B020000}"/>
    <cellStyle name="Milliers 2 2 4 3 2 2 3" xfId="4521" xr:uid="{00000000-0005-0000-0000-00009C020000}"/>
    <cellStyle name="Milliers 2 2 4 3 2 3" xfId="1675" xr:uid="{00000000-0005-0000-0000-00009D020000}"/>
    <cellStyle name="Milliers 2 2 4 3 2 4" xfId="3217" xr:uid="{00000000-0005-0000-0000-00009E020000}"/>
    <cellStyle name="Milliers 2 2 4 3 2 5" xfId="4520" xr:uid="{00000000-0005-0000-0000-00009F020000}"/>
    <cellStyle name="Milliers 2 2 4 3 3" xfId="2151" xr:uid="{00000000-0005-0000-0000-0000A0020000}"/>
    <cellStyle name="Milliers 2 2 4 3 3 2" xfId="3219" xr:uid="{00000000-0005-0000-0000-0000A1020000}"/>
    <cellStyle name="Milliers 2 2 4 3 3 3" xfId="4522" xr:uid="{00000000-0005-0000-0000-0000A2020000}"/>
    <cellStyle name="Milliers 2 2 4 3 4" xfId="1131" xr:uid="{00000000-0005-0000-0000-0000A3020000}"/>
    <cellStyle name="Milliers 2 2 4 3 5" xfId="2994" xr:uid="{00000000-0005-0000-0000-0000A4020000}"/>
    <cellStyle name="Milliers 2 2 4 3 6" xfId="3216" xr:uid="{00000000-0005-0000-0000-0000A5020000}"/>
    <cellStyle name="Milliers 2 2 4 3 7" xfId="4519" xr:uid="{00000000-0005-0000-0000-0000A6020000}"/>
    <cellStyle name="Milliers 2 2 4 4" xfId="463" xr:uid="{00000000-0005-0000-0000-0000A7020000}"/>
    <cellStyle name="Milliers 2 2 4 4 2" xfId="2321" xr:uid="{00000000-0005-0000-0000-0000A8020000}"/>
    <cellStyle name="Milliers 2 2 4 4 2 2" xfId="3221" xr:uid="{00000000-0005-0000-0000-0000A9020000}"/>
    <cellStyle name="Milliers 2 2 4 4 2 3" xfId="4524" xr:uid="{00000000-0005-0000-0000-0000AA020000}"/>
    <cellStyle name="Milliers 2 2 4 4 3" xfId="1497" xr:uid="{00000000-0005-0000-0000-0000AB020000}"/>
    <cellStyle name="Milliers 2 2 4 4 4" xfId="3220" xr:uid="{00000000-0005-0000-0000-0000AC020000}"/>
    <cellStyle name="Milliers 2 2 4 4 5" xfId="4523" xr:uid="{00000000-0005-0000-0000-0000AD020000}"/>
    <cellStyle name="Milliers 2 2 4 5" xfId="635" xr:uid="{00000000-0005-0000-0000-0000AE020000}"/>
    <cellStyle name="Milliers 2 2 4 5 2" xfId="2490" xr:uid="{00000000-0005-0000-0000-0000AF020000}"/>
    <cellStyle name="Milliers 2 2 4 5 3" xfId="3222" xr:uid="{00000000-0005-0000-0000-0000B0020000}"/>
    <cellStyle name="Milliers 2 2 4 5 4" xfId="4525" xr:uid="{00000000-0005-0000-0000-0000B1020000}"/>
    <cellStyle name="Milliers 2 2 4 6" xfId="1992" xr:uid="{00000000-0005-0000-0000-0000B2020000}"/>
    <cellStyle name="Milliers 2 2 4 7" xfId="967" xr:uid="{00000000-0005-0000-0000-0000B3020000}"/>
    <cellStyle name="Milliers 2 2 4 8" xfId="2837" xr:uid="{00000000-0005-0000-0000-0000B4020000}"/>
    <cellStyle name="Milliers 2 2 4 9" xfId="3137" xr:uid="{00000000-0005-0000-0000-0000B5020000}"/>
    <cellStyle name="Milliers 2 2 5" xfId="99" xr:uid="{00000000-0005-0000-0000-0000B6020000}"/>
    <cellStyle name="Milliers 2 2 5 2" xfId="307" xr:uid="{00000000-0005-0000-0000-0000B7020000}"/>
    <cellStyle name="Milliers 2 2 5 2 2" xfId="812" xr:uid="{00000000-0005-0000-0000-0000B8020000}"/>
    <cellStyle name="Milliers 2 2 5 2 2 2" xfId="2664" xr:uid="{00000000-0005-0000-0000-0000B9020000}"/>
    <cellStyle name="Milliers 2 2 5 2 2 2 2" xfId="3226" xr:uid="{00000000-0005-0000-0000-0000BA020000}"/>
    <cellStyle name="Milliers 2 2 5 2 2 2 3" xfId="4529" xr:uid="{00000000-0005-0000-0000-0000BB020000}"/>
    <cellStyle name="Milliers 2 2 5 2 2 3" xfId="1690" xr:uid="{00000000-0005-0000-0000-0000BC020000}"/>
    <cellStyle name="Milliers 2 2 5 2 2 4" xfId="3225" xr:uid="{00000000-0005-0000-0000-0000BD020000}"/>
    <cellStyle name="Milliers 2 2 5 2 2 5" xfId="4528" xr:uid="{00000000-0005-0000-0000-0000BE020000}"/>
    <cellStyle name="Milliers 2 2 5 2 3" xfId="2166" xr:uid="{00000000-0005-0000-0000-0000BF020000}"/>
    <cellStyle name="Milliers 2 2 5 2 3 2" xfId="3227" xr:uid="{00000000-0005-0000-0000-0000C0020000}"/>
    <cellStyle name="Milliers 2 2 5 2 3 3" xfId="4530" xr:uid="{00000000-0005-0000-0000-0000C1020000}"/>
    <cellStyle name="Milliers 2 2 5 2 4" xfId="1146" xr:uid="{00000000-0005-0000-0000-0000C2020000}"/>
    <cellStyle name="Milliers 2 2 5 2 5" xfId="3009" xr:uid="{00000000-0005-0000-0000-0000C3020000}"/>
    <cellStyle name="Milliers 2 2 5 2 6" xfId="3224" xr:uid="{00000000-0005-0000-0000-0000C4020000}"/>
    <cellStyle name="Milliers 2 2 5 2 7" xfId="4527" xr:uid="{00000000-0005-0000-0000-0000C5020000}"/>
    <cellStyle name="Milliers 2 2 5 3" xfId="478" xr:uid="{00000000-0005-0000-0000-0000C6020000}"/>
    <cellStyle name="Milliers 2 2 5 3 2" xfId="2336" xr:uid="{00000000-0005-0000-0000-0000C7020000}"/>
    <cellStyle name="Milliers 2 2 5 3 2 2" xfId="3229" xr:uid="{00000000-0005-0000-0000-0000C8020000}"/>
    <cellStyle name="Milliers 2 2 5 3 2 3" xfId="4532" xr:uid="{00000000-0005-0000-0000-0000C9020000}"/>
    <cellStyle name="Milliers 2 2 5 3 3" xfId="1512" xr:uid="{00000000-0005-0000-0000-0000CA020000}"/>
    <cellStyle name="Milliers 2 2 5 3 4" xfId="3228" xr:uid="{00000000-0005-0000-0000-0000CB020000}"/>
    <cellStyle name="Milliers 2 2 5 3 5" xfId="4531" xr:uid="{00000000-0005-0000-0000-0000CC020000}"/>
    <cellStyle name="Milliers 2 2 5 4" xfId="650" xr:uid="{00000000-0005-0000-0000-0000CD020000}"/>
    <cellStyle name="Milliers 2 2 5 4 2" xfId="2505" xr:uid="{00000000-0005-0000-0000-0000CE020000}"/>
    <cellStyle name="Milliers 2 2 5 4 3" xfId="3230" xr:uid="{00000000-0005-0000-0000-0000CF020000}"/>
    <cellStyle name="Milliers 2 2 5 4 4" xfId="4533" xr:uid="{00000000-0005-0000-0000-0000D0020000}"/>
    <cellStyle name="Milliers 2 2 5 5" xfId="2007" xr:uid="{00000000-0005-0000-0000-0000D1020000}"/>
    <cellStyle name="Milliers 2 2 5 6" xfId="982" xr:uid="{00000000-0005-0000-0000-0000D2020000}"/>
    <cellStyle name="Milliers 2 2 5 7" xfId="2852" xr:uid="{00000000-0005-0000-0000-0000D3020000}"/>
    <cellStyle name="Milliers 2 2 5 8" xfId="3223" xr:uid="{00000000-0005-0000-0000-0000D4020000}"/>
    <cellStyle name="Milliers 2 2 5 9" xfId="4526" xr:uid="{00000000-0005-0000-0000-0000D5020000}"/>
    <cellStyle name="Milliers 2 2 6" xfId="159" xr:uid="{00000000-0005-0000-0000-0000D6020000}"/>
    <cellStyle name="Milliers 2 2 6 2" xfId="367" xr:uid="{00000000-0005-0000-0000-0000D7020000}"/>
    <cellStyle name="Milliers 2 2 6 2 2" xfId="871" xr:uid="{00000000-0005-0000-0000-0000D8020000}"/>
    <cellStyle name="Milliers 2 2 6 2 2 2" xfId="2723" xr:uid="{00000000-0005-0000-0000-0000D9020000}"/>
    <cellStyle name="Milliers 2 2 6 2 2 2 2" xfId="3234" xr:uid="{00000000-0005-0000-0000-0000DA020000}"/>
    <cellStyle name="Milliers 2 2 6 2 2 2 3" xfId="4537" xr:uid="{00000000-0005-0000-0000-0000DB020000}"/>
    <cellStyle name="Milliers 2 2 6 2 2 3" xfId="1749" xr:uid="{00000000-0005-0000-0000-0000DC020000}"/>
    <cellStyle name="Milliers 2 2 6 2 2 4" xfId="3233" xr:uid="{00000000-0005-0000-0000-0000DD020000}"/>
    <cellStyle name="Milliers 2 2 6 2 2 5" xfId="4536" xr:uid="{00000000-0005-0000-0000-0000DE020000}"/>
    <cellStyle name="Milliers 2 2 6 2 3" xfId="2225" xr:uid="{00000000-0005-0000-0000-0000DF020000}"/>
    <cellStyle name="Milliers 2 2 6 2 3 2" xfId="3235" xr:uid="{00000000-0005-0000-0000-0000E0020000}"/>
    <cellStyle name="Milliers 2 2 6 2 3 3" xfId="4538" xr:uid="{00000000-0005-0000-0000-0000E1020000}"/>
    <cellStyle name="Milliers 2 2 6 2 4" xfId="1205" xr:uid="{00000000-0005-0000-0000-0000E2020000}"/>
    <cellStyle name="Milliers 2 2 6 2 5" xfId="3068" xr:uid="{00000000-0005-0000-0000-0000E3020000}"/>
    <cellStyle name="Milliers 2 2 6 2 6" xfId="3232" xr:uid="{00000000-0005-0000-0000-0000E4020000}"/>
    <cellStyle name="Milliers 2 2 6 2 7" xfId="4535" xr:uid="{00000000-0005-0000-0000-0000E5020000}"/>
    <cellStyle name="Milliers 2 2 6 3" xfId="537" xr:uid="{00000000-0005-0000-0000-0000E6020000}"/>
    <cellStyle name="Milliers 2 2 6 3 2" xfId="2395" xr:uid="{00000000-0005-0000-0000-0000E7020000}"/>
    <cellStyle name="Milliers 2 2 6 3 2 2" xfId="3237" xr:uid="{00000000-0005-0000-0000-0000E8020000}"/>
    <cellStyle name="Milliers 2 2 6 3 2 3" xfId="4540" xr:uid="{00000000-0005-0000-0000-0000E9020000}"/>
    <cellStyle name="Milliers 2 2 6 3 3" xfId="1571" xr:uid="{00000000-0005-0000-0000-0000EA020000}"/>
    <cellStyle name="Milliers 2 2 6 3 4" xfId="3236" xr:uid="{00000000-0005-0000-0000-0000EB020000}"/>
    <cellStyle name="Milliers 2 2 6 3 5" xfId="4539" xr:uid="{00000000-0005-0000-0000-0000EC020000}"/>
    <cellStyle name="Milliers 2 2 6 4" xfId="709" xr:uid="{00000000-0005-0000-0000-0000ED020000}"/>
    <cellStyle name="Milliers 2 2 6 4 2" xfId="2564" xr:uid="{00000000-0005-0000-0000-0000EE020000}"/>
    <cellStyle name="Milliers 2 2 6 4 3" xfId="3238" xr:uid="{00000000-0005-0000-0000-0000EF020000}"/>
    <cellStyle name="Milliers 2 2 6 4 4" xfId="4541" xr:uid="{00000000-0005-0000-0000-0000F0020000}"/>
    <cellStyle name="Milliers 2 2 6 5" xfId="2066" xr:uid="{00000000-0005-0000-0000-0000F1020000}"/>
    <cellStyle name="Milliers 2 2 6 6" xfId="1041" xr:uid="{00000000-0005-0000-0000-0000F2020000}"/>
    <cellStyle name="Milliers 2 2 6 7" xfId="2911" xr:uid="{00000000-0005-0000-0000-0000F3020000}"/>
    <cellStyle name="Milliers 2 2 6 8" xfId="3231" xr:uid="{00000000-0005-0000-0000-0000F4020000}"/>
    <cellStyle name="Milliers 2 2 6 9" xfId="4534" xr:uid="{00000000-0005-0000-0000-0000F5020000}"/>
    <cellStyle name="Milliers 2 2 7" xfId="243" xr:uid="{00000000-0005-0000-0000-0000F6020000}"/>
    <cellStyle name="Milliers 2 2 7 2" xfId="748" xr:uid="{00000000-0005-0000-0000-0000F7020000}"/>
    <cellStyle name="Milliers 2 2 7 2 2" xfId="2600" xr:uid="{00000000-0005-0000-0000-0000F8020000}"/>
    <cellStyle name="Milliers 2 2 7 2 2 2" xfId="3241" xr:uid="{00000000-0005-0000-0000-0000F9020000}"/>
    <cellStyle name="Milliers 2 2 7 2 2 3" xfId="4544" xr:uid="{00000000-0005-0000-0000-0000FA020000}"/>
    <cellStyle name="Milliers 2 2 7 2 3" xfId="1626" xr:uid="{00000000-0005-0000-0000-0000FB020000}"/>
    <cellStyle name="Milliers 2 2 7 2 4" xfId="3240" xr:uid="{00000000-0005-0000-0000-0000FC020000}"/>
    <cellStyle name="Milliers 2 2 7 2 5" xfId="4543" xr:uid="{00000000-0005-0000-0000-0000FD020000}"/>
    <cellStyle name="Milliers 2 2 7 3" xfId="2102" xr:uid="{00000000-0005-0000-0000-0000FE020000}"/>
    <cellStyle name="Milliers 2 2 7 3 2" xfId="3242" xr:uid="{00000000-0005-0000-0000-0000FF020000}"/>
    <cellStyle name="Milliers 2 2 7 3 3" xfId="4545" xr:uid="{00000000-0005-0000-0000-000000030000}"/>
    <cellStyle name="Milliers 2 2 7 4" xfId="1082" xr:uid="{00000000-0005-0000-0000-000001030000}"/>
    <cellStyle name="Milliers 2 2 7 5" xfId="2945" xr:uid="{00000000-0005-0000-0000-000002030000}"/>
    <cellStyle name="Milliers 2 2 7 6" xfId="3239" xr:uid="{00000000-0005-0000-0000-000003030000}"/>
    <cellStyle name="Milliers 2 2 7 7" xfId="4542" xr:uid="{00000000-0005-0000-0000-000004030000}"/>
    <cellStyle name="Milliers 2 2 8" xfId="379" xr:uid="{00000000-0005-0000-0000-000005030000}"/>
    <cellStyle name="Milliers 2 2 8 2" xfId="1761" xr:uid="{00000000-0005-0000-0000-000006030000}"/>
    <cellStyle name="Milliers 2 2 8 2 2" xfId="3244" xr:uid="{00000000-0005-0000-0000-000007030000}"/>
    <cellStyle name="Milliers 2 2 8 2 3" xfId="4547" xr:uid="{00000000-0005-0000-0000-000008030000}"/>
    <cellStyle name="Milliers 2 2 8 3" xfId="2237" xr:uid="{00000000-0005-0000-0000-000009030000}"/>
    <cellStyle name="Milliers 2 2 8 4" xfId="1217" xr:uid="{00000000-0005-0000-0000-00000A030000}"/>
    <cellStyle name="Milliers 2 2 8 5" xfId="3243" xr:uid="{00000000-0005-0000-0000-00000B030000}"/>
    <cellStyle name="Milliers 2 2 8 6" xfId="4546" xr:uid="{00000000-0005-0000-0000-00000C030000}"/>
    <cellStyle name="Milliers 2 2 9" xfId="414" xr:uid="{00000000-0005-0000-0000-00000D030000}"/>
    <cellStyle name="Milliers 2 2 9 2" xfId="2272" xr:uid="{00000000-0005-0000-0000-00000E030000}"/>
    <cellStyle name="Milliers 2 2 9 3" xfId="1448" xr:uid="{00000000-0005-0000-0000-00000F030000}"/>
    <cellStyle name="Milliers 2 2 9 4" xfId="3245" xr:uid="{00000000-0005-0000-0000-000010030000}"/>
    <cellStyle name="Milliers 2 2 9 5" xfId="4548" xr:uid="{00000000-0005-0000-0000-000011030000}"/>
    <cellStyle name="Milliers 2 3" xfId="31" xr:uid="{00000000-0005-0000-0000-000012030000}"/>
    <cellStyle name="Milliers 2 3 10" xfId="552" xr:uid="{00000000-0005-0000-0000-000013030000}"/>
    <cellStyle name="Milliers 2 3 10 2" xfId="2408" xr:uid="{00000000-0005-0000-0000-000014030000}"/>
    <cellStyle name="Milliers 2 3 11" xfId="585" xr:uid="{00000000-0005-0000-0000-000015030000}"/>
    <cellStyle name="Milliers 2 3 11 2" xfId="2440" xr:uid="{00000000-0005-0000-0000-000016030000}"/>
    <cellStyle name="Milliers 2 3 12" xfId="1942" xr:uid="{00000000-0005-0000-0000-000017030000}"/>
    <cellStyle name="Milliers 2 3 13" xfId="917" xr:uid="{00000000-0005-0000-0000-000018030000}"/>
    <cellStyle name="Milliers 2 3 14" xfId="2787" xr:uid="{00000000-0005-0000-0000-000019030000}"/>
    <cellStyle name="Milliers 2 3 15" xfId="3087" xr:uid="{00000000-0005-0000-0000-00001A030000}"/>
    <cellStyle name="Milliers 2 3 16" xfId="3246" xr:uid="{00000000-0005-0000-0000-00001B030000}"/>
    <cellStyle name="Milliers 2 3 17" xfId="4549" xr:uid="{00000000-0005-0000-0000-00001C030000}"/>
    <cellStyle name="Milliers 2 3 18" xfId="5877" xr:uid="{00000000-0005-0000-0000-00001D030000}"/>
    <cellStyle name="Milliers 2 3 2" xfId="51" xr:uid="{00000000-0005-0000-0000-00001E030000}"/>
    <cellStyle name="Milliers 2 3 2 10" xfId="3247" xr:uid="{00000000-0005-0000-0000-00001F030000}"/>
    <cellStyle name="Milliers 2 3 2 11" xfId="4550" xr:uid="{00000000-0005-0000-0000-000020030000}"/>
    <cellStyle name="Milliers 2 3 2 2" xfId="118" xr:uid="{00000000-0005-0000-0000-000021030000}"/>
    <cellStyle name="Milliers 2 3 2 2 2" xfId="326" xr:uid="{00000000-0005-0000-0000-000022030000}"/>
    <cellStyle name="Milliers 2 3 2 2 2 2" xfId="831" xr:uid="{00000000-0005-0000-0000-000023030000}"/>
    <cellStyle name="Milliers 2 3 2 2 2 2 2" xfId="2683" xr:uid="{00000000-0005-0000-0000-000024030000}"/>
    <cellStyle name="Milliers 2 3 2 2 2 2 2 2" xfId="3251" xr:uid="{00000000-0005-0000-0000-000025030000}"/>
    <cellStyle name="Milliers 2 3 2 2 2 2 2 3" xfId="4554" xr:uid="{00000000-0005-0000-0000-000026030000}"/>
    <cellStyle name="Milliers 2 3 2 2 2 2 3" xfId="1709" xr:uid="{00000000-0005-0000-0000-000027030000}"/>
    <cellStyle name="Milliers 2 3 2 2 2 2 4" xfId="3250" xr:uid="{00000000-0005-0000-0000-000028030000}"/>
    <cellStyle name="Milliers 2 3 2 2 2 2 5" xfId="4553" xr:uid="{00000000-0005-0000-0000-000029030000}"/>
    <cellStyle name="Milliers 2 3 2 2 2 3" xfId="2185" xr:uid="{00000000-0005-0000-0000-00002A030000}"/>
    <cellStyle name="Milliers 2 3 2 2 2 3 2" xfId="3252" xr:uid="{00000000-0005-0000-0000-00002B030000}"/>
    <cellStyle name="Milliers 2 3 2 2 2 3 3" xfId="4555" xr:uid="{00000000-0005-0000-0000-00002C030000}"/>
    <cellStyle name="Milliers 2 3 2 2 2 4" xfId="1165" xr:uid="{00000000-0005-0000-0000-00002D030000}"/>
    <cellStyle name="Milliers 2 3 2 2 2 5" xfId="3028" xr:uid="{00000000-0005-0000-0000-00002E030000}"/>
    <cellStyle name="Milliers 2 3 2 2 2 6" xfId="3249" xr:uid="{00000000-0005-0000-0000-00002F030000}"/>
    <cellStyle name="Milliers 2 3 2 2 2 7" xfId="4552" xr:uid="{00000000-0005-0000-0000-000030030000}"/>
    <cellStyle name="Milliers 2 3 2 2 3" xfId="497" xr:uid="{00000000-0005-0000-0000-000031030000}"/>
    <cellStyle name="Milliers 2 3 2 2 3 2" xfId="2355" xr:uid="{00000000-0005-0000-0000-000032030000}"/>
    <cellStyle name="Milliers 2 3 2 2 3 2 2" xfId="3254" xr:uid="{00000000-0005-0000-0000-000033030000}"/>
    <cellStyle name="Milliers 2 3 2 2 3 2 3" xfId="4557" xr:uid="{00000000-0005-0000-0000-000034030000}"/>
    <cellStyle name="Milliers 2 3 2 2 3 3" xfId="1531" xr:uid="{00000000-0005-0000-0000-000035030000}"/>
    <cellStyle name="Milliers 2 3 2 2 3 4" xfId="3253" xr:uid="{00000000-0005-0000-0000-000036030000}"/>
    <cellStyle name="Milliers 2 3 2 2 3 5" xfId="4556" xr:uid="{00000000-0005-0000-0000-000037030000}"/>
    <cellStyle name="Milliers 2 3 2 2 4" xfId="669" xr:uid="{00000000-0005-0000-0000-000038030000}"/>
    <cellStyle name="Milliers 2 3 2 2 4 2" xfId="2524" xr:uid="{00000000-0005-0000-0000-000039030000}"/>
    <cellStyle name="Milliers 2 3 2 2 4 3" xfId="3255" xr:uid="{00000000-0005-0000-0000-00003A030000}"/>
    <cellStyle name="Milliers 2 3 2 2 4 4" xfId="4558" xr:uid="{00000000-0005-0000-0000-00003B030000}"/>
    <cellStyle name="Milliers 2 3 2 2 5" xfId="2026" xr:uid="{00000000-0005-0000-0000-00003C030000}"/>
    <cellStyle name="Milliers 2 3 2 2 6" xfId="1001" xr:uid="{00000000-0005-0000-0000-00003D030000}"/>
    <cellStyle name="Milliers 2 3 2 2 7" xfId="2871" xr:uid="{00000000-0005-0000-0000-00003E030000}"/>
    <cellStyle name="Milliers 2 3 2 2 8" xfId="3248" xr:uid="{00000000-0005-0000-0000-00003F030000}"/>
    <cellStyle name="Milliers 2 3 2 2 9" xfId="4551" xr:uid="{00000000-0005-0000-0000-000040030000}"/>
    <cellStyle name="Milliers 2 3 2 3" xfId="262" xr:uid="{00000000-0005-0000-0000-000041030000}"/>
    <cellStyle name="Milliers 2 3 2 3 2" xfId="767" xr:uid="{00000000-0005-0000-0000-000042030000}"/>
    <cellStyle name="Milliers 2 3 2 3 2 2" xfId="2619" xr:uid="{00000000-0005-0000-0000-000043030000}"/>
    <cellStyle name="Milliers 2 3 2 3 2 2 2" xfId="3258" xr:uid="{00000000-0005-0000-0000-000044030000}"/>
    <cellStyle name="Milliers 2 3 2 3 2 2 3" xfId="4561" xr:uid="{00000000-0005-0000-0000-000045030000}"/>
    <cellStyle name="Milliers 2 3 2 3 2 3" xfId="1645" xr:uid="{00000000-0005-0000-0000-000046030000}"/>
    <cellStyle name="Milliers 2 3 2 3 2 4" xfId="3257" xr:uid="{00000000-0005-0000-0000-000047030000}"/>
    <cellStyle name="Milliers 2 3 2 3 2 5" xfId="4560" xr:uid="{00000000-0005-0000-0000-000048030000}"/>
    <cellStyle name="Milliers 2 3 2 3 3" xfId="2121" xr:uid="{00000000-0005-0000-0000-000049030000}"/>
    <cellStyle name="Milliers 2 3 2 3 3 2" xfId="3259" xr:uid="{00000000-0005-0000-0000-00004A030000}"/>
    <cellStyle name="Milliers 2 3 2 3 3 3" xfId="4562" xr:uid="{00000000-0005-0000-0000-00004B030000}"/>
    <cellStyle name="Milliers 2 3 2 3 4" xfId="1101" xr:uid="{00000000-0005-0000-0000-00004C030000}"/>
    <cellStyle name="Milliers 2 3 2 3 5" xfId="2964" xr:uid="{00000000-0005-0000-0000-00004D030000}"/>
    <cellStyle name="Milliers 2 3 2 3 6" xfId="3256" xr:uid="{00000000-0005-0000-0000-00004E030000}"/>
    <cellStyle name="Milliers 2 3 2 3 7" xfId="4559" xr:uid="{00000000-0005-0000-0000-00004F030000}"/>
    <cellStyle name="Milliers 2 3 2 4" xfId="433" xr:uid="{00000000-0005-0000-0000-000050030000}"/>
    <cellStyle name="Milliers 2 3 2 4 2" xfId="2291" xr:uid="{00000000-0005-0000-0000-000051030000}"/>
    <cellStyle name="Milliers 2 3 2 4 2 2" xfId="3261" xr:uid="{00000000-0005-0000-0000-000052030000}"/>
    <cellStyle name="Milliers 2 3 2 4 2 3" xfId="4564" xr:uid="{00000000-0005-0000-0000-000053030000}"/>
    <cellStyle name="Milliers 2 3 2 4 3" xfId="1467" xr:uid="{00000000-0005-0000-0000-000054030000}"/>
    <cellStyle name="Milliers 2 3 2 4 4" xfId="3260" xr:uid="{00000000-0005-0000-0000-000055030000}"/>
    <cellStyle name="Milliers 2 3 2 4 5" xfId="4563" xr:uid="{00000000-0005-0000-0000-000056030000}"/>
    <cellStyle name="Milliers 2 3 2 5" xfId="605" xr:uid="{00000000-0005-0000-0000-000057030000}"/>
    <cellStyle name="Milliers 2 3 2 5 2" xfId="2460" xr:uid="{00000000-0005-0000-0000-000058030000}"/>
    <cellStyle name="Milliers 2 3 2 5 3" xfId="3262" xr:uid="{00000000-0005-0000-0000-000059030000}"/>
    <cellStyle name="Milliers 2 3 2 5 4" xfId="4565" xr:uid="{00000000-0005-0000-0000-00005A030000}"/>
    <cellStyle name="Milliers 2 3 2 6" xfId="1962" xr:uid="{00000000-0005-0000-0000-00005B030000}"/>
    <cellStyle name="Milliers 2 3 2 7" xfId="937" xr:uid="{00000000-0005-0000-0000-00005C030000}"/>
    <cellStyle name="Milliers 2 3 2 8" xfId="2807" xr:uid="{00000000-0005-0000-0000-00005D030000}"/>
    <cellStyle name="Milliers 2 3 2 9" xfId="3107" xr:uid="{00000000-0005-0000-0000-00005E030000}"/>
    <cellStyle name="Milliers 2 3 3" xfId="68" xr:uid="{00000000-0005-0000-0000-00005F030000}"/>
    <cellStyle name="Milliers 2 3 3 10" xfId="3263" xr:uid="{00000000-0005-0000-0000-000060030000}"/>
    <cellStyle name="Milliers 2 3 3 11" xfId="4566" xr:uid="{00000000-0005-0000-0000-000061030000}"/>
    <cellStyle name="Milliers 2 3 3 2" xfId="134" xr:uid="{00000000-0005-0000-0000-000062030000}"/>
    <cellStyle name="Milliers 2 3 3 2 2" xfId="342" xr:uid="{00000000-0005-0000-0000-000063030000}"/>
    <cellStyle name="Milliers 2 3 3 2 2 2" xfId="847" xr:uid="{00000000-0005-0000-0000-000064030000}"/>
    <cellStyle name="Milliers 2 3 3 2 2 2 2" xfId="2699" xr:uid="{00000000-0005-0000-0000-000065030000}"/>
    <cellStyle name="Milliers 2 3 3 2 2 2 2 2" xfId="3267" xr:uid="{00000000-0005-0000-0000-000066030000}"/>
    <cellStyle name="Milliers 2 3 3 2 2 2 2 3" xfId="4570" xr:uid="{00000000-0005-0000-0000-000067030000}"/>
    <cellStyle name="Milliers 2 3 3 2 2 2 3" xfId="1725" xr:uid="{00000000-0005-0000-0000-000068030000}"/>
    <cellStyle name="Milliers 2 3 3 2 2 2 4" xfId="3266" xr:uid="{00000000-0005-0000-0000-000069030000}"/>
    <cellStyle name="Milliers 2 3 3 2 2 2 5" xfId="4569" xr:uid="{00000000-0005-0000-0000-00006A030000}"/>
    <cellStyle name="Milliers 2 3 3 2 2 3" xfId="2201" xr:uid="{00000000-0005-0000-0000-00006B030000}"/>
    <cellStyle name="Milliers 2 3 3 2 2 3 2" xfId="3268" xr:uid="{00000000-0005-0000-0000-00006C030000}"/>
    <cellStyle name="Milliers 2 3 3 2 2 3 3" xfId="4571" xr:uid="{00000000-0005-0000-0000-00006D030000}"/>
    <cellStyle name="Milliers 2 3 3 2 2 4" xfId="1181" xr:uid="{00000000-0005-0000-0000-00006E030000}"/>
    <cellStyle name="Milliers 2 3 3 2 2 5" xfId="3044" xr:uid="{00000000-0005-0000-0000-00006F030000}"/>
    <cellStyle name="Milliers 2 3 3 2 2 6" xfId="3265" xr:uid="{00000000-0005-0000-0000-000070030000}"/>
    <cellStyle name="Milliers 2 3 3 2 2 7" xfId="4568" xr:uid="{00000000-0005-0000-0000-000071030000}"/>
    <cellStyle name="Milliers 2 3 3 2 3" xfId="513" xr:uid="{00000000-0005-0000-0000-000072030000}"/>
    <cellStyle name="Milliers 2 3 3 2 3 2" xfId="2371" xr:uid="{00000000-0005-0000-0000-000073030000}"/>
    <cellStyle name="Milliers 2 3 3 2 3 2 2" xfId="3270" xr:uid="{00000000-0005-0000-0000-000074030000}"/>
    <cellStyle name="Milliers 2 3 3 2 3 2 3" xfId="4573" xr:uid="{00000000-0005-0000-0000-000075030000}"/>
    <cellStyle name="Milliers 2 3 3 2 3 3" xfId="1547" xr:uid="{00000000-0005-0000-0000-000076030000}"/>
    <cellStyle name="Milliers 2 3 3 2 3 4" xfId="3269" xr:uid="{00000000-0005-0000-0000-000077030000}"/>
    <cellStyle name="Milliers 2 3 3 2 3 5" xfId="4572" xr:uid="{00000000-0005-0000-0000-000078030000}"/>
    <cellStyle name="Milliers 2 3 3 2 4" xfId="685" xr:uid="{00000000-0005-0000-0000-000079030000}"/>
    <cellStyle name="Milliers 2 3 3 2 4 2" xfId="2540" xr:uid="{00000000-0005-0000-0000-00007A030000}"/>
    <cellStyle name="Milliers 2 3 3 2 4 3" xfId="3271" xr:uid="{00000000-0005-0000-0000-00007B030000}"/>
    <cellStyle name="Milliers 2 3 3 2 4 4" xfId="4574" xr:uid="{00000000-0005-0000-0000-00007C030000}"/>
    <cellStyle name="Milliers 2 3 3 2 5" xfId="2042" xr:uid="{00000000-0005-0000-0000-00007D030000}"/>
    <cellStyle name="Milliers 2 3 3 2 6" xfId="1017" xr:uid="{00000000-0005-0000-0000-00007E030000}"/>
    <cellStyle name="Milliers 2 3 3 2 7" xfId="2887" xr:uid="{00000000-0005-0000-0000-00007F030000}"/>
    <cellStyle name="Milliers 2 3 3 2 8" xfId="3264" xr:uid="{00000000-0005-0000-0000-000080030000}"/>
    <cellStyle name="Milliers 2 3 3 2 9" xfId="4567" xr:uid="{00000000-0005-0000-0000-000081030000}"/>
    <cellStyle name="Milliers 2 3 3 3" xfId="278" xr:uid="{00000000-0005-0000-0000-000082030000}"/>
    <cellStyle name="Milliers 2 3 3 3 2" xfId="783" xr:uid="{00000000-0005-0000-0000-000083030000}"/>
    <cellStyle name="Milliers 2 3 3 3 2 2" xfId="2635" xr:uid="{00000000-0005-0000-0000-000084030000}"/>
    <cellStyle name="Milliers 2 3 3 3 2 2 2" xfId="3274" xr:uid="{00000000-0005-0000-0000-000085030000}"/>
    <cellStyle name="Milliers 2 3 3 3 2 2 3" xfId="4577" xr:uid="{00000000-0005-0000-0000-000086030000}"/>
    <cellStyle name="Milliers 2 3 3 3 2 3" xfId="1661" xr:uid="{00000000-0005-0000-0000-000087030000}"/>
    <cellStyle name="Milliers 2 3 3 3 2 4" xfId="3273" xr:uid="{00000000-0005-0000-0000-000088030000}"/>
    <cellStyle name="Milliers 2 3 3 3 2 5" xfId="4576" xr:uid="{00000000-0005-0000-0000-000089030000}"/>
    <cellStyle name="Milliers 2 3 3 3 3" xfId="2137" xr:uid="{00000000-0005-0000-0000-00008A030000}"/>
    <cellStyle name="Milliers 2 3 3 3 3 2" xfId="3275" xr:uid="{00000000-0005-0000-0000-00008B030000}"/>
    <cellStyle name="Milliers 2 3 3 3 3 3" xfId="4578" xr:uid="{00000000-0005-0000-0000-00008C030000}"/>
    <cellStyle name="Milliers 2 3 3 3 4" xfId="1117" xr:uid="{00000000-0005-0000-0000-00008D030000}"/>
    <cellStyle name="Milliers 2 3 3 3 5" xfId="2980" xr:uid="{00000000-0005-0000-0000-00008E030000}"/>
    <cellStyle name="Milliers 2 3 3 3 6" xfId="3272" xr:uid="{00000000-0005-0000-0000-00008F030000}"/>
    <cellStyle name="Milliers 2 3 3 3 7" xfId="4575" xr:uid="{00000000-0005-0000-0000-000090030000}"/>
    <cellStyle name="Milliers 2 3 3 4" xfId="449" xr:uid="{00000000-0005-0000-0000-000091030000}"/>
    <cellStyle name="Milliers 2 3 3 4 2" xfId="2307" xr:uid="{00000000-0005-0000-0000-000092030000}"/>
    <cellStyle name="Milliers 2 3 3 4 2 2" xfId="3277" xr:uid="{00000000-0005-0000-0000-000093030000}"/>
    <cellStyle name="Milliers 2 3 3 4 2 3" xfId="4580" xr:uid="{00000000-0005-0000-0000-000094030000}"/>
    <cellStyle name="Milliers 2 3 3 4 3" xfId="1483" xr:uid="{00000000-0005-0000-0000-000095030000}"/>
    <cellStyle name="Milliers 2 3 3 4 4" xfId="3276" xr:uid="{00000000-0005-0000-0000-000096030000}"/>
    <cellStyle name="Milliers 2 3 3 4 5" xfId="4579" xr:uid="{00000000-0005-0000-0000-000097030000}"/>
    <cellStyle name="Milliers 2 3 3 5" xfId="621" xr:uid="{00000000-0005-0000-0000-000098030000}"/>
    <cellStyle name="Milliers 2 3 3 5 2" xfId="2476" xr:uid="{00000000-0005-0000-0000-000099030000}"/>
    <cellStyle name="Milliers 2 3 3 5 3" xfId="3278" xr:uid="{00000000-0005-0000-0000-00009A030000}"/>
    <cellStyle name="Milliers 2 3 3 5 4" xfId="4581" xr:uid="{00000000-0005-0000-0000-00009B030000}"/>
    <cellStyle name="Milliers 2 3 3 6" xfId="1978" xr:uid="{00000000-0005-0000-0000-00009C030000}"/>
    <cellStyle name="Milliers 2 3 3 7" xfId="953" xr:uid="{00000000-0005-0000-0000-00009D030000}"/>
    <cellStyle name="Milliers 2 3 3 8" xfId="2823" xr:uid="{00000000-0005-0000-0000-00009E030000}"/>
    <cellStyle name="Milliers 2 3 3 9" xfId="3123" xr:uid="{00000000-0005-0000-0000-00009F030000}"/>
    <cellStyle name="Milliers 2 3 4" xfId="82" xr:uid="{00000000-0005-0000-0000-0000A0030000}"/>
    <cellStyle name="Milliers 2 3 4 10" xfId="3279" xr:uid="{00000000-0005-0000-0000-0000A1030000}"/>
    <cellStyle name="Milliers 2 3 4 11" xfId="4582" xr:uid="{00000000-0005-0000-0000-0000A2030000}"/>
    <cellStyle name="Milliers 2 3 4 2" xfId="147" xr:uid="{00000000-0005-0000-0000-0000A3030000}"/>
    <cellStyle name="Milliers 2 3 4 2 2" xfId="355" xr:uid="{00000000-0005-0000-0000-0000A4030000}"/>
    <cellStyle name="Milliers 2 3 4 2 2 2" xfId="860" xr:uid="{00000000-0005-0000-0000-0000A5030000}"/>
    <cellStyle name="Milliers 2 3 4 2 2 2 2" xfId="2712" xr:uid="{00000000-0005-0000-0000-0000A6030000}"/>
    <cellStyle name="Milliers 2 3 4 2 2 2 2 2" xfId="3283" xr:uid="{00000000-0005-0000-0000-0000A7030000}"/>
    <cellStyle name="Milliers 2 3 4 2 2 2 2 3" xfId="4586" xr:uid="{00000000-0005-0000-0000-0000A8030000}"/>
    <cellStyle name="Milliers 2 3 4 2 2 2 3" xfId="1738" xr:uid="{00000000-0005-0000-0000-0000A9030000}"/>
    <cellStyle name="Milliers 2 3 4 2 2 2 4" xfId="3282" xr:uid="{00000000-0005-0000-0000-0000AA030000}"/>
    <cellStyle name="Milliers 2 3 4 2 2 2 5" xfId="4585" xr:uid="{00000000-0005-0000-0000-0000AB030000}"/>
    <cellStyle name="Milliers 2 3 4 2 2 3" xfId="2214" xr:uid="{00000000-0005-0000-0000-0000AC030000}"/>
    <cellStyle name="Milliers 2 3 4 2 2 3 2" xfId="3284" xr:uid="{00000000-0005-0000-0000-0000AD030000}"/>
    <cellStyle name="Milliers 2 3 4 2 2 3 3" xfId="4587" xr:uid="{00000000-0005-0000-0000-0000AE030000}"/>
    <cellStyle name="Milliers 2 3 4 2 2 4" xfId="1194" xr:uid="{00000000-0005-0000-0000-0000AF030000}"/>
    <cellStyle name="Milliers 2 3 4 2 2 5" xfId="3057" xr:uid="{00000000-0005-0000-0000-0000B0030000}"/>
    <cellStyle name="Milliers 2 3 4 2 2 6" xfId="3281" xr:uid="{00000000-0005-0000-0000-0000B1030000}"/>
    <cellStyle name="Milliers 2 3 4 2 2 7" xfId="4584" xr:uid="{00000000-0005-0000-0000-0000B2030000}"/>
    <cellStyle name="Milliers 2 3 4 2 3" xfId="526" xr:uid="{00000000-0005-0000-0000-0000B3030000}"/>
    <cellStyle name="Milliers 2 3 4 2 3 2" xfId="2384" xr:uid="{00000000-0005-0000-0000-0000B4030000}"/>
    <cellStyle name="Milliers 2 3 4 2 3 2 2" xfId="3286" xr:uid="{00000000-0005-0000-0000-0000B5030000}"/>
    <cellStyle name="Milliers 2 3 4 2 3 2 3" xfId="4589" xr:uid="{00000000-0005-0000-0000-0000B6030000}"/>
    <cellStyle name="Milliers 2 3 4 2 3 3" xfId="1560" xr:uid="{00000000-0005-0000-0000-0000B7030000}"/>
    <cellStyle name="Milliers 2 3 4 2 3 4" xfId="3285" xr:uid="{00000000-0005-0000-0000-0000B8030000}"/>
    <cellStyle name="Milliers 2 3 4 2 3 5" xfId="4588" xr:uid="{00000000-0005-0000-0000-0000B9030000}"/>
    <cellStyle name="Milliers 2 3 4 2 4" xfId="698" xr:uid="{00000000-0005-0000-0000-0000BA030000}"/>
    <cellStyle name="Milliers 2 3 4 2 4 2" xfId="2553" xr:uid="{00000000-0005-0000-0000-0000BB030000}"/>
    <cellStyle name="Milliers 2 3 4 2 4 3" xfId="3287" xr:uid="{00000000-0005-0000-0000-0000BC030000}"/>
    <cellStyle name="Milliers 2 3 4 2 4 4" xfId="4590" xr:uid="{00000000-0005-0000-0000-0000BD030000}"/>
    <cellStyle name="Milliers 2 3 4 2 5" xfId="2055" xr:uid="{00000000-0005-0000-0000-0000BE030000}"/>
    <cellStyle name="Milliers 2 3 4 2 6" xfId="1030" xr:uid="{00000000-0005-0000-0000-0000BF030000}"/>
    <cellStyle name="Milliers 2 3 4 2 7" xfId="2900" xr:uid="{00000000-0005-0000-0000-0000C0030000}"/>
    <cellStyle name="Milliers 2 3 4 2 8" xfId="3280" xr:uid="{00000000-0005-0000-0000-0000C1030000}"/>
    <cellStyle name="Milliers 2 3 4 2 9" xfId="4583" xr:uid="{00000000-0005-0000-0000-0000C2030000}"/>
    <cellStyle name="Milliers 2 3 4 3" xfId="291" xr:uid="{00000000-0005-0000-0000-0000C3030000}"/>
    <cellStyle name="Milliers 2 3 4 3 2" xfId="796" xr:uid="{00000000-0005-0000-0000-0000C4030000}"/>
    <cellStyle name="Milliers 2 3 4 3 2 2" xfId="2648" xr:uid="{00000000-0005-0000-0000-0000C5030000}"/>
    <cellStyle name="Milliers 2 3 4 3 2 2 2" xfId="3290" xr:uid="{00000000-0005-0000-0000-0000C6030000}"/>
    <cellStyle name="Milliers 2 3 4 3 2 2 3" xfId="4593" xr:uid="{00000000-0005-0000-0000-0000C7030000}"/>
    <cellStyle name="Milliers 2 3 4 3 2 3" xfId="1674" xr:uid="{00000000-0005-0000-0000-0000C8030000}"/>
    <cellStyle name="Milliers 2 3 4 3 2 4" xfId="3289" xr:uid="{00000000-0005-0000-0000-0000C9030000}"/>
    <cellStyle name="Milliers 2 3 4 3 2 5" xfId="4592" xr:uid="{00000000-0005-0000-0000-0000CA030000}"/>
    <cellStyle name="Milliers 2 3 4 3 3" xfId="2150" xr:uid="{00000000-0005-0000-0000-0000CB030000}"/>
    <cellStyle name="Milliers 2 3 4 3 3 2" xfId="3291" xr:uid="{00000000-0005-0000-0000-0000CC030000}"/>
    <cellStyle name="Milliers 2 3 4 3 3 3" xfId="4594" xr:uid="{00000000-0005-0000-0000-0000CD030000}"/>
    <cellStyle name="Milliers 2 3 4 3 4" xfId="1130" xr:uid="{00000000-0005-0000-0000-0000CE030000}"/>
    <cellStyle name="Milliers 2 3 4 3 5" xfId="2993" xr:uid="{00000000-0005-0000-0000-0000CF030000}"/>
    <cellStyle name="Milliers 2 3 4 3 6" xfId="3288" xr:uid="{00000000-0005-0000-0000-0000D0030000}"/>
    <cellStyle name="Milliers 2 3 4 3 7" xfId="4591" xr:uid="{00000000-0005-0000-0000-0000D1030000}"/>
    <cellStyle name="Milliers 2 3 4 4" xfId="462" xr:uid="{00000000-0005-0000-0000-0000D2030000}"/>
    <cellStyle name="Milliers 2 3 4 4 2" xfId="2320" xr:uid="{00000000-0005-0000-0000-0000D3030000}"/>
    <cellStyle name="Milliers 2 3 4 4 2 2" xfId="3293" xr:uid="{00000000-0005-0000-0000-0000D4030000}"/>
    <cellStyle name="Milliers 2 3 4 4 2 3" xfId="4596" xr:uid="{00000000-0005-0000-0000-0000D5030000}"/>
    <cellStyle name="Milliers 2 3 4 4 3" xfId="1496" xr:uid="{00000000-0005-0000-0000-0000D6030000}"/>
    <cellStyle name="Milliers 2 3 4 4 4" xfId="3292" xr:uid="{00000000-0005-0000-0000-0000D7030000}"/>
    <cellStyle name="Milliers 2 3 4 4 5" xfId="4595" xr:uid="{00000000-0005-0000-0000-0000D8030000}"/>
    <cellStyle name="Milliers 2 3 4 5" xfId="634" xr:uid="{00000000-0005-0000-0000-0000D9030000}"/>
    <cellStyle name="Milliers 2 3 4 5 2" xfId="2489" xr:uid="{00000000-0005-0000-0000-0000DA030000}"/>
    <cellStyle name="Milliers 2 3 4 5 3" xfId="3294" xr:uid="{00000000-0005-0000-0000-0000DB030000}"/>
    <cellStyle name="Milliers 2 3 4 5 4" xfId="4597" xr:uid="{00000000-0005-0000-0000-0000DC030000}"/>
    <cellStyle name="Milliers 2 3 4 6" xfId="1991" xr:uid="{00000000-0005-0000-0000-0000DD030000}"/>
    <cellStyle name="Milliers 2 3 4 7" xfId="966" xr:uid="{00000000-0005-0000-0000-0000DE030000}"/>
    <cellStyle name="Milliers 2 3 4 8" xfId="2836" xr:uid="{00000000-0005-0000-0000-0000DF030000}"/>
    <cellStyle name="Milliers 2 3 4 9" xfId="3136" xr:uid="{00000000-0005-0000-0000-0000E0030000}"/>
    <cellStyle name="Milliers 2 3 5" xfId="98" xr:uid="{00000000-0005-0000-0000-0000E1030000}"/>
    <cellStyle name="Milliers 2 3 5 2" xfId="306" xr:uid="{00000000-0005-0000-0000-0000E2030000}"/>
    <cellStyle name="Milliers 2 3 5 2 2" xfId="811" xr:uid="{00000000-0005-0000-0000-0000E3030000}"/>
    <cellStyle name="Milliers 2 3 5 2 2 2" xfId="2663" xr:uid="{00000000-0005-0000-0000-0000E4030000}"/>
    <cellStyle name="Milliers 2 3 5 2 2 2 2" xfId="3298" xr:uid="{00000000-0005-0000-0000-0000E5030000}"/>
    <cellStyle name="Milliers 2 3 5 2 2 2 3" xfId="4601" xr:uid="{00000000-0005-0000-0000-0000E6030000}"/>
    <cellStyle name="Milliers 2 3 5 2 2 3" xfId="1689" xr:uid="{00000000-0005-0000-0000-0000E7030000}"/>
    <cellStyle name="Milliers 2 3 5 2 2 4" xfId="3297" xr:uid="{00000000-0005-0000-0000-0000E8030000}"/>
    <cellStyle name="Milliers 2 3 5 2 2 5" xfId="4600" xr:uid="{00000000-0005-0000-0000-0000E9030000}"/>
    <cellStyle name="Milliers 2 3 5 2 3" xfId="2165" xr:uid="{00000000-0005-0000-0000-0000EA030000}"/>
    <cellStyle name="Milliers 2 3 5 2 3 2" xfId="3299" xr:uid="{00000000-0005-0000-0000-0000EB030000}"/>
    <cellStyle name="Milliers 2 3 5 2 3 3" xfId="4602" xr:uid="{00000000-0005-0000-0000-0000EC030000}"/>
    <cellStyle name="Milliers 2 3 5 2 4" xfId="1145" xr:uid="{00000000-0005-0000-0000-0000ED030000}"/>
    <cellStyle name="Milliers 2 3 5 2 5" xfId="3008" xr:uid="{00000000-0005-0000-0000-0000EE030000}"/>
    <cellStyle name="Milliers 2 3 5 2 6" xfId="3296" xr:uid="{00000000-0005-0000-0000-0000EF030000}"/>
    <cellStyle name="Milliers 2 3 5 2 7" xfId="4599" xr:uid="{00000000-0005-0000-0000-0000F0030000}"/>
    <cellStyle name="Milliers 2 3 5 3" xfId="477" xr:uid="{00000000-0005-0000-0000-0000F1030000}"/>
    <cellStyle name="Milliers 2 3 5 3 2" xfId="2335" xr:uid="{00000000-0005-0000-0000-0000F2030000}"/>
    <cellStyle name="Milliers 2 3 5 3 2 2" xfId="3301" xr:uid="{00000000-0005-0000-0000-0000F3030000}"/>
    <cellStyle name="Milliers 2 3 5 3 2 3" xfId="4604" xr:uid="{00000000-0005-0000-0000-0000F4030000}"/>
    <cellStyle name="Milliers 2 3 5 3 3" xfId="1511" xr:uid="{00000000-0005-0000-0000-0000F5030000}"/>
    <cellStyle name="Milliers 2 3 5 3 4" xfId="3300" xr:uid="{00000000-0005-0000-0000-0000F6030000}"/>
    <cellStyle name="Milliers 2 3 5 3 5" xfId="4603" xr:uid="{00000000-0005-0000-0000-0000F7030000}"/>
    <cellStyle name="Milliers 2 3 5 4" xfId="649" xr:uid="{00000000-0005-0000-0000-0000F8030000}"/>
    <cellStyle name="Milliers 2 3 5 4 2" xfId="2504" xr:uid="{00000000-0005-0000-0000-0000F9030000}"/>
    <cellStyle name="Milliers 2 3 5 4 3" xfId="3302" xr:uid="{00000000-0005-0000-0000-0000FA030000}"/>
    <cellStyle name="Milliers 2 3 5 4 4" xfId="4605" xr:uid="{00000000-0005-0000-0000-0000FB030000}"/>
    <cellStyle name="Milliers 2 3 5 5" xfId="2006" xr:uid="{00000000-0005-0000-0000-0000FC030000}"/>
    <cellStyle name="Milliers 2 3 5 6" xfId="981" xr:uid="{00000000-0005-0000-0000-0000FD030000}"/>
    <cellStyle name="Milliers 2 3 5 7" xfId="2851" xr:uid="{00000000-0005-0000-0000-0000FE030000}"/>
    <cellStyle name="Milliers 2 3 5 8" xfId="3295" xr:uid="{00000000-0005-0000-0000-0000FF030000}"/>
    <cellStyle name="Milliers 2 3 5 9" xfId="4598" xr:uid="{00000000-0005-0000-0000-000000040000}"/>
    <cellStyle name="Milliers 2 3 6" xfId="160" xr:uid="{00000000-0005-0000-0000-000001040000}"/>
    <cellStyle name="Milliers 2 3 6 2" xfId="368" xr:uid="{00000000-0005-0000-0000-000002040000}"/>
    <cellStyle name="Milliers 2 3 6 2 2" xfId="872" xr:uid="{00000000-0005-0000-0000-000003040000}"/>
    <cellStyle name="Milliers 2 3 6 2 2 2" xfId="2724" xr:uid="{00000000-0005-0000-0000-000004040000}"/>
    <cellStyle name="Milliers 2 3 6 2 2 2 2" xfId="3306" xr:uid="{00000000-0005-0000-0000-000005040000}"/>
    <cellStyle name="Milliers 2 3 6 2 2 2 3" xfId="4609" xr:uid="{00000000-0005-0000-0000-000006040000}"/>
    <cellStyle name="Milliers 2 3 6 2 2 3" xfId="1750" xr:uid="{00000000-0005-0000-0000-000007040000}"/>
    <cellStyle name="Milliers 2 3 6 2 2 4" xfId="3305" xr:uid="{00000000-0005-0000-0000-000008040000}"/>
    <cellStyle name="Milliers 2 3 6 2 2 5" xfId="4608" xr:uid="{00000000-0005-0000-0000-000009040000}"/>
    <cellStyle name="Milliers 2 3 6 2 3" xfId="2226" xr:uid="{00000000-0005-0000-0000-00000A040000}"/>
    <cellStyle name="Milliers 2 3 6 2 3 2" xfId="3307" xr:uid="{00000000-0005-0000-0000-00000B040000}"/>
    <cellStyle name="Milliers 2 3 6 2 3 3" xfId="4610" xr:uid="{00000000-0005-0000-0000-00000C040000}"/>
    <cellStyle name="Milliers 2 3 6 2 4" xfId="1206" xr:uid="{00000000-0005-0000-0000-00000D040000}"/>
    <cellStyle name="Milliers 2 3 6 2 5" xfId="3069" xr:uid="{00000000-0005-0000-0000-00000E040000}"/>
    <cellStyle name="Milliers 2 3 6 2 6" xfId="3304" xr:uid="{00000000-0005-0000-0000-00000F040000}"/>
    <cellStyle name="Milliers 2 3 6 2 7" xfId="4607" xr:uid="{00000000-0005-0000-0000-000010040000}"/>
    <cellStyle name="Milliers 2 3 6 3" xfId="538" xr:uid="{00000000-0005-0000-0000-000011040000}"/>
    <cellStyle name="Milliers 2 3 6 3 2" xfId="2396" xr:uid="{00000000-0005-0000-0000-000012040000}"/>
    <cellStyle name="Milliers 2 3 6 3 2 2" xfId="3309" xr:uid="{00000000-0005-0000-0000-000013040000}"/>
    <cellStyle name="Milliers 2 3 6 3 2 3" xfId="4612" xr:uid="{00000000-0005-0000-0000-000014040000}"/>
    <cellStyle name="Milliers 2 3 6 3 3" xfId="1572" xr:uid="{00000000-0005-0000-0000-000015040000}"/>
    <cellStyle name="Milliers 2 3 6 3 4" xfId="3308" xr:uid="{00000000-0005-0000-0000-000016040000}"/>
    <cellStyle name="Milliers 2 3 6 3 5" xfId="4611" xr:uid="{00000000-0005-0000-0000-000017040000}"/>
    <cellStyle name="Milliers 2 3 6 4" xfId="710" xr:uid="{00000000-0005-0000-0000-000018040000}"/>
    <cellStyle name="Milliers 2 3 6 4 2" xfId="2565" xr:uid="{00000000-0005-0000-0000-000019040000}"/>
    <cellStyle name="Milliers 2 3 6 4 3" xfId="3310" xr:uid="{00000000-0005-0000-0000-00001A040000}"/>
    <cellStyle name="Milliers 2 3 6 4 4" xfId="4613" xr:uid="{00000000-0005-0000-0000-00001B040000}"/>
    <cellStyle name="Milliers 2 3 6 5" xfId="2067" xr:uid="{00000000-0005-0000-0000-00001C040000}"/>
    <cellStyle name="Milliers 2 3 6 6" xfId="1042" xr:uid="{00000000-0005-0000-0000-00001D040000}"/>
    <cellStyle name="Milliers 2 3 6 7" xfId="2912" xr:uid="{00000000-0005-0000-0000-00001E040000}"/>
    <cellStyle name="Milliers 2 3 6 8" xfId="3303" xr:uid="{00000000-0005-0000-0000-00001F040000}"/>
    <cellStyle name="Milliers 2 3 6 9" xfId="4606" xr:uid="{00000000-0005-0000-0000-000020040000}"/>
    <cellStyle name="Milliers 2 3 7" xfId="242" xr:uid="{00000000-0005-0000-0000-000021040000}"/>
    <cellStyle name="Milliers 2 3 7 2" xfId="747" xr:uid="{00000000-0005-0000-0000-000022040000}"/>
    <cellStyle name="Milliers 2 3 7 2 2" xfId="2599" xr:uid="{00000000-0005-0000-0000-000023040000}"/>
    <cellStyle name="Milliers 2 3 7 2 2 2" xfId="3313" xr:uid="{00000000-0005-0000-0000-000024040000}"/>
    <cellStyle name="Milliers 2 3 7 2 2 3" xfId="4616" xr:uid="{00000000-0005-0000-0000-000025040000}"/>
    <cellStyle name="Milliers 2 3 7 2 3" xfId="1625" xr:uid="{00000000-0005-0000-0000-000026040000}"/>
    <cellStyle name="Milliers 2 3 7 2 4" xfId="3312" xr:uid="{00000000-0005-0000-0000-000027040000}"/>
    <cellStyle name="Milliers 2 3 7 2 5" xfId="4615" xr:uid="{00000000-0005-0000-0000-000028040000}"/>
    <cellStyle name="Milliers 2 3 7 3" xfId="2101" xr:uid="{00000000-0005-0000-0000-000029040000}"/>
    <cellStyle name="Milliers 2 3 7 3 2" xfId="3314" xr:uid="{00000000-0005-0000-0000-00002A040000}"/>
    <cellStyle name="Milliers 2 3 7 3 3" xfId="4617" xr:uid="{00000000-0005-0000-0000-00002B040000}"/>
    <cellStyle name="Milliers 2 3 7 4" xfId="1081" xr:uid="{00000000-0005-0000-0000-00002C040000}"/>
    <cellStyle name="Milliers 2 3 7 5" xfId="2944" xr:uid="{00000000-0005-0000-0000-00002D040000}"/>
    <cellStyle name="Milliers 2 3 7 6" xfId="3311" xr:uid="{00000000-0005-0000-0000-00002E040000}"/>
    <cellStyle name="Milliers 2 3 7 7" xfId="4614" xr:uid="{00000000-0005-0000-0000-00002F040000}"/>
    <cellStyle name="Milliers 2 3 8" xfId="380" xr:uid="{00000000-0005-0000-0000-000030040000}"/>
    <cellStyle name="Milliers 2 3 8 2" xfId="1762" xr:uid="{00000000-0005-0000-0000-000031040000}"/>
    <cellStyle name="Milliers 2 3 8 2 2" xfId="3316" xr:uid="{00000000-0005-0000-0000-000032040000}"/>
    <cellStyle name="Milliers 2 3 8 2 3" xfId="4619" xr:uid="{00000000-0005-0000-0000-000033040000}"/>
    <cellStyle name="Milliers 2 3 8 3" xfId="2238" xr:uid="{00000000-0005-0000-0000-000034040000}"/>
    <cellStyle name="Milliers 2 3 8 4" xfId="1218" xr:uid="{00000000-0005-0000-0000-000035040000}"/>
    <cellStyle name="Milliers 2 3 8 5" xfId="3315" xr:uid="{00000000-0005-0000-0000-000036040000}"/>
    <cellStyle name="Milliers 2 3 8 6" xfId="4618" xr:uid="{00000000-0005-0000-0000-000037040000}"/>
    <cellStyle name="Milliers 2 3 9" xfId="413" xr:uid="{00000000-0005-0000-0000-000038040000}"/>
    <cellStyle name="Milliers 2 3 9 2" xfId="2271" xr:uid="{00000000-0005-0000-0000-000039040000}"/>
    <cellStyle name="Milliers 2 3 9 3" xfId="1447" xr:uid="{00000000-0005-0000-0000-00003A040000}"/>
    <cellStyle name="Milliers 2 3 9 4" xfId="3317" xr:uid="{00000000-0005-0000-0000-00003B040000}"/>
    <cellStyle name="Milliers 2 3 9 5" xfId="4620" xr:uid="{00000000-0005-0000-0000-00003C040000}"/>
    <cellStyle name="Milliers 2 4" xfId="40" xr:uid="{00000000-0005-0000-0000-00003D040000}"/>
    <cellStyle name="Milliers 2 4 10" xfId="553" xr:uid="{00000000-0005-0000-0000-00003E040000}"/>
    <cellStyle name="Milliers 2 4 10 2" xfId="2409" xr:uid="{00000000-0005-0000-0000-00003F040000}"/>
    <cellStyle name="Milliers 2 4 11" xfId="594" xr:uid="{00000000-0005-0000-0000-000040040000}"/>
    <cellStyle name="Milliers 2 4 11 2" xfId="2449" xr:uid="{00000000-0005-0000-0000-000041040000}"/>
    <cellStyle name="Milliers 2 4 12" xfId="1951" xr:uid="{00000000-0005-0000-0000-000042040000}"/>
    <cellStyle name="Milliers 2 4 13" xfId="926" xr:uid="{00000000-0005-0000-0000-000043040000}"/>
    <cellStyle name="Milliers 2 4 14" xfId="2796" xr:uid="{00000000-0005-0000-0000-000044040000}"/>
    <cellStyle name="Milliers 2 4 15" xfId="3096" xr:uid="{00000000-0005-0000-0000-000045040000}"/>
    <cellStyle name="Milliers 2 4 16" xfId="3318" xr:uid="{00000000-0005-0000-0000-000046040000}"/>
    <cellStyle name="Milliers 2 4 17" xfId="4621" xr:uid="{00000000-0005-0000-0000-000047040000}"/>
    <cellStyle name="Milliers 2 4 18" xfId="5878" xr:uid="{00000000-0005-0000-0000-000048040000}"/>
    <cellStyle name="Milliers 2 4 2" xfId="59" xr:uid="{00000000-0005-0000-0000-000049040000}"/>
    <cellStyle name="Milliers 2 4 2 10" xfId="3319" xr:uid="{00000000-0005-0000-0000-00004A040000}"/>
    <cellStyle name="Milliers 2 4 2 11" xfId="4622" xr:uid="{00000000-0005-0000-0000-00004B040000}"/>
    <cellStyle name="Milliers 2 4 2 2" xfId="125" xr:uid="{00000000-0005-0000-0000-00004C040000}"/>
    <cellStyle name="Milliers 2 4 2 2 2" xfId="333" xr:uid="{00000000-0005-0000-0000-00004D040000}"/>
    <cellStyle name="Milliers 2 4 2 2 2 2" xfId="838" xr:uid="{00000000-0005-0000-0000-00004E040000}"/>
    <cellStyle name="Milliers 2 4 2 2 2 2 2" xfId="2690" xr:uid="{00000000-0005-0000-0000-00004F040000}"/>
    <cellStyle name="Milliers 2 4 2 2 2 2 2 2" xfId="3323" xr:uid="{00000000-0005-0000-0000-000050040000}"/>
    <cellStyle name="Milliers 2 4 2 2 2 2 2 3" xfId="4626" xr:uid="{00000000-0005-0000-0000-000051040000}"/>
    <cellStyle name="Milliers 2 4 2 2 2 2 3" xfId="1716" xr:uid="{00000000-0005-0000-0000-000052040000}"/>
    <cellStyle name="Milliers 2 4 2 2 2 2 4" xfId="3322" xr:uid="{00000000-0005-0000-0000-000053040000}"/>
    <cellStyle name="Milliers 2 4 2 2 2 2 5" xfId="4625" xr:uid="{00000000-0005-0000-0000-000054040000}"/>
    <cellStyle name="Milliers 2 4 2 2 2 3" xfId="2192" xr:uid="{00000000-0005-0000-0000-000055040000}"/>
    <cellStyle name="Milliers 2 4 2 2 2 3 2" xfId="3324" xr:uid="{00000000-0005-0000-0000-000056040000}"/>
    <cellStyle name="Milliers 2 4 2 2 2 3 3" xfId="4627" xr:uid="{00000000-0005-0000-0000-000057040000}"/>
    <cellStyle name="Milliers 2 4 2 2 2 4" xfId="1172" xr:uid="{00000000-0005-0000-0000-000058040000}"/>
    <cellStyle name="Milliers 2 4 2 2 2 5" xfId="3035" xr:uid="{00000000-0005-0000-0000-000059040000}"/>
    <cellStyle name="Milliers 2 4 2 2 2 6" xfId="3321" xr:uid="{00000000-0005-0000-0000-00005A040000}"/>
    <cellStyle name="Milliers 2 4 2 2 2 7" xfId="4624" xr:uid="{00000000-0005-0000-0000-00005B040000}"/>
    <cellStyle name="Milliers 2 4 2 2 3" xfId="504" xr:uid="{00000000-0005-0000-0000-00005C040000}"/>
    <cellStyle name="Milliers 2 4 2 2 3 2" xfId="2362" xr:uid="{00000000-0005-0000-0000-00005D040000}"/>
    <cellStyle name="Milliers 2 4 2 2 3 2 2" xfId="3326" xr:uid="{00000000-0005-0000-0000-00005E040000}"/>
    <cellStyle name="Milliers 2 4 2 2 3 2 3" xfId="4629" xr:uid="{00000000-0005-0000-0000-00005F040000}"/>
    <cellStyle name="Milliers 2 4 2 2 3 3" xfId="1538" xr:uid="{00000000-0005-0000-0000-000060040000}"/>
    <cellStyle name="Milliers 2 4 2 2 3 4" xfId="3325" xr:uid="{00000000-0005-0000-0000-000061040000}"/>
    <cellStyle name="Milliers 2 4 2 2 3 5" xfId="4628" xr:uid="{00000000-0005-0000-0000-000062040000}"/>
    <cellStyle name="Milliers 2 4 2 2 4" xfId="676" xr:uid="{00000000-0005-0000-0000-000063040000}"/>
    <cellStyle name="Milliers 2 4 2 2 4 2" xfId="2531" xr:uid="{00000000-0005-0000-0000-000064040000}"/>
    <cellStyle name="Milliers 2 4 2 2 4 3" xfId="3327" xr:uid="{00000000-0005-0000-0000-000065040000}"/>
    <cellStyle name="Milliers 2 4 2 2 4 4" xfId="4630" xr:uid="{00000000-0005-0000-0000-000066040000}"/>
    <cellStyle name="Milliers 2 4 2 2 5" xfId="2033" xr:uid="{00000000-0005-0000-0000-000067040000}"/>
    <cellStyle name="Milliers 2 4 2 2 6" xfId="1008" xr:uid="{00000000-0005-0000-0000-000068040000}"/>
    <cellStyle name="Milliers 2 4 2 2 7" xfId="2878" xr:uid="{00000000-0005-0000-0000-000069040000}"/>
    <cellStyle name="Milliers 2 4 2 2 8" xfId="3320" xr:uid="{00000000-0005-0000-0000-00006A040000}"/>
    <cellStyle name="Milliers 2 4 2 2 9" xfId="4623" xr:uid="{00000000-0005-0000-0000-00006B040000}"/>
    <cellStyle name="Milliers 2 4 2 3" xfId="269" xr:uid="{00000000-0005-0000-0000-00006C040000}"/>
    <cellStyle name="Milliers 2 4 2 3 2" xfId="774" xr:uid="{00000000-0005-0000-0000-00006D040000}"/>
    <cellStyle name="Milliers 2 4 2 3 2 2" xfId="2626" xr:uid="{00000000-0005-0000-0000-00006E040000}"/>
    <cellStyle name="Milliers 2 4 2 3 2 2 2" xfId="3330" xr:uid="{00000000-0005-0000-0000-00006F040000}"/>
    <cellStyle name="Milliers 2 4 2 3 2 2 3" xfId="4633" xr:uid="{00000000-0005-0000-0000-000070040000}"/>
    <cellStyle name="Milliers 2 4 2 3 2 3" xfId="1652" xr:uid="{00000000-0005-0000-0000-000071040000}"/>
    <cellStyle name="Milliers 2 4 2 3 2 4" xfId="3329" xr:uid="{00000000-0005-0000-0000-000072040000}"/>
    <cellStyle name="Milliers 2 4 2 3 2 5" xfId="4632" xr:uid="{00000000-0005-0000-0000-000073040000}"/>
    <cellStyle name="Milliers 2 4 2 3 3" xfId="2128" xr:uid="{00000000-0005-0000-0000-000074040000}"/>
    <cellStyle name="Milliers 2 4 2 3 3 2" xfId="3331" xr:uid="{00000000-0005-0000-0000-000075040000}"/>
    <cellStyle name="Milliers 2 4 2 3 3 3" xfId="4634" xr:uid="{00000000-0005-0000-0000-000076040000}"/>
    <cellStyle name="Milliers 2 4 2 3 4" xfId="1108" xr:uid="{00000000-0005-0000-0000-000077040000}"/>
    <cellStyle name="Milliers 2 4 2 3 5" xfId="2971" xr:uid="{00000000-0005-0000-0000-000078040000}"/>
    <cellStyle name="Milliers 2 4 2 3 6" xfId="3328" xr:uid="{00000000-0005-0000-0000-000079040000}"/>
    <cellStyle name="Milliers 2 4 2 3 7" xfId="4631" xr:uid="{00000000-0005-0000-0000-00007A040000}"/>
    <cellStyle name="Milliers 2 4 2 4" xfId="440" xr:uid="{00000000-0005-0000-0000-00007B040000}"/>
    <cellStyle name="Milliers 2 4 2 4 2" xfId="2298" xr:uid="{00000000-0005-0000-0000-00007C040000}"/>
    <cellStyle name="Milliers 2 4 2 4 2 2" xfId="3333" xr:uid="{00000000-0005-0000-0000-00007D040000}"/>
    <cellStyle name="Milliers 2 4 2 4 2 3" xfId="4636" xr:uid="{00000000-0005-0000-0000-00007E040000}"/>
    <cellStyle name="Milliers 2 4 2 4 3" xfId="1474" xr:uid="{00000000-0005-0000-0000-00007F040000}"/>
    <cellStyle name="Milliers 2 4 2 4 4" xfId="3332" xr:uid="{00000000-0005-0000-0000-000080040000}"/>
    <cellStyle name="Milliers 2 4 2 4 5" xfId="4635" xr:uid="{00000000-0005-0000-0000-000081040000}"/>
    <cellStyle name="Milliers 2 4 2 5" xfId="612" xr:uid="{00000000-0005-0000-0000-000082040000}"/>
    <cellStyle name="Milliers 2 4 2 5 2" xfId="2467" xr:uid="{00000000-0005-0000-0000-000083040000}"/>
    <cellStyle name="Milliers 2 4 2 5 3" xfId="3334" xr:uid="{00000000-0005-0000-0000-000084040000}"/>
    <cellStyle name="Milliers 2 4 2 5 4" xfId="4637" xr:uid="{00000000-0005-0000-0000-000085040000}"/>
    <cellStyle name="Milliers 2 4 2 6" xfId="1969" xr:uid="{00000000-0005-0000-0000-000086040000}"/>
    <cellStyle name="Milliers 2 4 2 7" xfId="944" xr:uid="{00000000-0005-0000-0000-000087040000}"/>
    <cellStyle name="Milliers 2 4 2 8" xfId="2814" xr:uid="{00000000-0005-0000-0000-000088040000}"/>
    <cellStyle name="Milliers 2 4 2 9" xfId="3114" xr:uid="{00000000-0005-0000-0000-000089040000}"/>
    <cellStyle name="Milliers 2 4 3" xfId="76" xr:uid="{00000000-0005-0000-0000-00008A040000}"/>
    <cellStyle name="Milliers 2 4 3 10" xfId="3335" xr:uid="{00000000-0005-0000-0000-00008B040000}"/>
    <cellStyle name="Milliers 2 4 3 11" xfId="4638" xr:uid="{00000000-0005-0000-0000-00008C040000}"/>
    <cellStyle name="Milliers 2 4 3 2" xfId="141" xr:uid="{00000000-0005-0000-0000-00008D040000}"/>
    <cellStyle name="Milliers 2 4 3 2 2" xfId="349" xr:uid="{00000000-0005-0000-0000-00008E040000}"/>
    <cellStyle name="Milliers 2 4 3 2 2 2" xfId="854" xr:uid="{00000000-0005-0000-0000-00008F040000}"/>
    <cellStyle name="Milliers 2 4 3 2 2 2 2" xfId="2706" xr:uid="{00000000-0005-0000-0000-000090040000}"/>
    <cellStyle name="Milliers 2 4 3 2 2 2 2 2" xfId="3339" xr:uid="{00000000-0005-0000-0000-000091040000}"/>
    <cellStyle name="Milliers 2 4 3 2 2 2 2 3" xfId="4642" xr:uid="{00000000-0005-0000-0000-000092040000}"/>
    <cellStyle name="Milliers 2 4 3 2 2 2 3" xfId="1732" xr:uid="{00000000-0005-0000-0000-000093040000}"/>
    <cellStyle name="Milliers 2 4 3 2 2 2 4" xfId="3338" xr:uid="{00000000-0005-0000-0000-000094040000}"/>
    <cellStyle name="Milliers 2 4 3 2 2 2 5" xfId="4641" xr:uid="{00000000-0005-0000-0000-000095040000}"/>
    <cellStyle name="Milliers 2 4 3 2 2 3" xfId="2208" xr:uid="{00000000-0005-0000-0000-000096040000}"/>
    <cellStyle name="Milliers 2 4 3 2 2 3 2" xfId="3340" xr:uid="{00000000-0005-0000-0000-000097040000}"/>
    <cellStyle name="Milliers 2 4 3 2 2 3 3" xfId="4643" xr:uid="{00000000-0005-0000-0000-000098040000}"/>
    <cellStyle name="Milliers 2 4 3 2 2 4" xfId="1188" xr:uid="{00000000-0005-0000-0000-000099040000}"/>
    <cellStyle name="Milliers 2 4 3 2 2 5" xfId="3051" xr:uid="{00000000-0005-0000-0000-00009A040000}"/>
    <cellStyle name="Milliers 2 4 3 2 2 6" xfId="3337" xr:uid="{00000000-0005-0000-0000-00009B040000}"/>
    <cellStyle name="Milliers 2 4 3 2 2 7" xfId="4640" xr:uid="{00000000-0005-0000-0000-00009C040000}"/>
    <cellStyle name="Milliers 2 4 3 2 3" xfId="520" xr:uid="{00000000-0005-0000-0000-00009D040000}"/>
    <cellStyle name="Milliers 2 4 3 2 3 2" xfId="2378" xr:uid="{00000000-0005-0000-0000-00009E040000}"/>
    <cellStyle name="Milliers 2 4 3 2 3 2 2" xfId="3342" xr:uid="{00000000-0005-0000-0000-00009F040000}"/>
    <cellStyle name="Milliers 2 4 3 2 3 2 3" xfId="4645" xr:uid="{00000000-0005-0000-0000-0000A0040000}"/>
    <cellStyle name="Milliers 2 4 3 2 3 3" xfId="1554" xr:uid="{00000000-0005-0000-0000-0000A1040000}"/>
    <cellStyle name="Milliers 2 4 3 2 3 4" xfId="3341" xr:uid="{00000000-0005-0000-0000-0000A2040000}"/>
    <cellStyle name="Milliers 2 4 3 2 3 5" xfId="4644" xr:uid="{00000000-0005-0000-0000-0000A3040000}"/>
    <cellStyle name="Milliers 2 4 3 2 4" xfId="692" xr:uid="{00000000-0005-0000-0000-0000A4040000}"/>
    <cellStyle name="Milliers 2 4 3 2 4 2" xfId="2547" xr:uid="{00000000-0005-0000-0000-0000A5040000}"/>
    <cellStyle name="Milliers 2 4 3 2 4 3" xfId="3343" xr:uid="{00000000-0005-0000-0000-0000A6040000}"/>
    <cellStyle name="Milliers 2 4 3 2 4 4" xfId="4646" xr:uid="{00000000-0005-0000-0000-0000A7040000}"/>
    <cellStyle name="Milliers 2 4 3 2 5" xfId="2049" xr:uid="{00000000-0005-0000-0000-0000A8040000}"/>
    <cellStyle name="Milliers 2 4 3 2 6" xfId="1024" xr:uid="{00000000-0005-0000-0000-0000A9040000}"/>
    <cellStyle name="Milliers 2 4 3 2 7" xfId="2894" xr:uid="{00000000-0005-0000-0000-0000AA040000}"/>
    <cellStyle name="Milliers 2 4 3 2 8" xfId="3336" xr:uid="{00000000-0005-0000-0000-0000AB040000}"/>
    <cellStyle name="Milliers 2 4 3 2 9" xfId="4639" xr:uid="{00000000-0005-0000-0000-0000AC040000}"/>
    <cellStyle name="Milliers 2 4 3 3" xfId="285" xr:uid="{00000000-0005-0000-0000-0000AD040000}"/>
    <cellStyle name="Milliers 2 4 3 3 2" xfId="790" xr:uid="{00000000-0005-0000-0000-0000AE040000}"/>
    <cellStyle name="Milliers 2 4 3 3 2 2" xfId="2642" xr:uid="{00000000-0005-0000-0000-0000AF040000}"/>
    <cellStyle name="Milliers 2 4 3 3 2 2 2" xfId="3346" xr:uid="{00000000-0005-0000-0000-0000B0040000}"/>
    <cellStyle name="Milliers 2 4 3 3 2 2 3" xfId="4649" xr:uid="{00000000-0005-0000-0000-0000B1040000}"/>
    <cellStyle name="Milliers 2 4 3 3 2 3" xfId="1668" xr:uid="{00000000-0005-0000-0000-0000B2040000}"/>
    <cellStyle name="Milliers 2 4 3 3 2 4" xfId="3345" xr:uid="{00000000-0005-0000-0000-0000B3040000}"/>
    <cellStyle name="Milliers 2 4 3 3 2 5" xfId="4648" xr:uid="{00000000-0005-0000-0000-0000B4040000}"/>
    <cellStyle name="Milliers 2 4 3 3 3" xfId="2144" xr:uid="{00000000-0005-0000-0000-0000B5040000}"/>
    <cellStyle name="Milliers 2 4 3 3 3 2" xfId="3347" xr:uid="{00000000-0005-0000-0000-0000B6040000}"/>
    <cellStyle name="Milliers 2 4 3 3 3 3" xfId="4650" xr:uid="{00000000-0005-0000-0000-0000B7040000}"/>
    <cellStyle name="Milliers 2 4 3 3 4" xfId="1124" xr:uid="{00000000-0005-0000-0000-0000B8040000}"/>
    <cellStyle name="Milliers 2 4 3 3 5" xfId="2987" xr:uid="{00000000-0005-0000-0000-0000B9040000}"/>
    <cellStyle name="Milliers 2 4 3 3 6" xfId="3344" xr:uid="{00000000-0005-0000-0000-0000BA040000}"/>
    <cellStyle name="Milliers 2 4 3 3 7" xfId="4647" xr:uid="{00000000-0005-0000-0000-0000BB040000}"/>
    <cellStyle name="Milliers 2 4 3 4" xfId="456" xr:uid="{00000000-0005-0000-0000-0000BC040000}"/>
    <cellStyle name="Milliers 2 4 3 4 2" xfId="2314" xr:uid="{00000000-0005-0000-0000-0000BD040000}"/>
    <cellStyle name="Milliers 2 4 3 4 2 2" xfId="3349" xr:uid="{00000000-0005-0000-0000-0000BE040000}"/>
    <cellStyle name="Milliers 2 4 3 4 2 3" xfId="4652" xr:uid="{00000000-0005-0000-0000-0000BF040000}"/>
    <cellStyle name="Milliers 2 4 3 4 3" xfId="1490" xr:uid="{00000000-0005-0000-0000-0000C0040000}"/>
    <cellStyle name="Milliers 2 4 3 4 4" xfId="3348" xr:uid="{00000000-0005-0000-0000-0000C1040000}"/>
    <cellStyle name="Milliers 2 4 3 4 5" xfId="4651" xr:uid="{00000000-0005-0000-0000-0000C2040000}"/>
    <cellStyle name="Milliers 2 4 3 5" xfId="628" xr:uid="{00000000-0005-0000-0000-0000C3040000}"/>
    <cellStyle name="Milliers 2 4 3 5 2" xfId="2483" xr:uid="{00000000-0005-0000-0000-0000C4040000}"/>
    <cellStyle name="Milliers 2 4 3 5 3" xfId="3350" xr:uid="{00000000-0005-0000-0000-0000C5040000}"/>
    <cellStyle name="Milliers 2 4 3 5 4" xfId="4653" xr:uid="{00000000-0005-0000-0000-0000C6040000}"/>
    <cellStyle name="Milliers 2 4 3 6" xfId="1985" xr:uid="{00000000-0005-0000-0000-0000C7040000}"/>
    <cellStyle name="Milliers 2 4 3 7" xfId="960" xr:uid="{00000000-0005-0000-0000-0000C8040000}"/>
    <cellStyle name="Milliers 2 4 3 8" xfId="2830" xr:uid="{00000000-0005-0000-0000-0000C9040000}"/>
    <cellStyle name="Milliers 2 4 3 9" xfId="3130" xr:uid="{00000000-0005-0000-0000-0000CA040000}"/>
    <cellStyle name="Milliers 2 4 4" xfId="90" xr:uid="{00000000-0005-0000-0000-0000CB040000}"/>
    <cellStyle name="Milliers 2 4 4 10" xfId="3351" xr:uid="{00000000-0005-0000-0000-0000CC040000}"/>
    <cellStyle name="Milliers 2 4 4 11" xfId="4654" xr:uid="{00000000-0005-0000-0000-0000CD040000}"/>
    <cellStyle name="Milliers 2 4 4 2" xfId="154" xr:uid="{00000000-0005-0000-0000-0000CE040000}"/>
    <cellStyle name="Milliers 2 4 4 2 2" xfId="362" xr:uid="{00000000-0005-0000-0000-0000CF040000}"/>
    <cellStyle name="Milliers 2 4 4 2 2 2" xfId="867" xr:uid="{00000000-0005-0000-0000-0000D0040000}"/>
    <cellStyle name="Milliers 2 4 4 2 2 2 2" xfId="2719" xr:uid="{00000000-0005-0000-0000-0000D1040000}"/>
    <cellStyle name="Milliers 2 4 4 2 2 2 2 2" xfId="3355" xr:uid="{00000000-0005-0000-0000-0000D2040000}"/>
    <cellStyle name="Milliers 2 4 4 2 2 2 2 3" xfId="4658" xr:uid="{00000000-0005-0000-0000-0000D3040000}"/>
    <cellStyle name="Milliers 2 4 4 2 2 2 3" xfId="1745" xr:uid="{00000000-0005-0000-0000-0000D4040000}"/>
    <cellStyle name="Milliers 2 4 4 2 2 2 4" xfId="3354" xr:uid="{00000000-0005-0000-0000-0000D5040000}"/>
    <cellStyle name="Milliers 2 4 4 2 2 2 5" xfId="4657" xr:uid="{00000000-0005-0000-0000-0000D6040000}"/>
    <cellStyle name="Milliers 2 4 4 2 2 3" xfId="2221" xr:uid="{00000000-0005-0000-0000-0000D7040000}"/>
    <cellStyle name="Milliers 2 4 4 2 2 3 2" xfId="3356" xr:uid="{00000000-0005-0000-0000-0000D8040000}"/>
    <cellStyle name="Milliers 2 4 4 2 2 3 3" xfId="4659" xr:uid="{00000000-0005-0000-0000-0000D9040000}"/>
    <cellStyle name="Milliers 2 4 4 2 2 4" xfId="1201" xr:uid="{00000000-0005-0000-0000-0000DA040000}"/>
    <cellStyle name="Milliers 2 4 4 2 2 5" xfId="3064" xr:uid="{00000000-0005-0000-0000-0000DB040000}"/>
    <cellStyle name="Milliers 2 4 4 2 2 6" xfId="3353" xr:uid="{00000000-0005-0000-0000-0000DC040000}"/>
    <cellStyle name="Milliers 2 4 4 2 2 7" xfId="4656" xr:uid="{00000000-0005-0000-0000-0000DD040000}"/>
    <cellStyle name="Milliers 2 4 4 2 3" xfId="533" xr:uid="{00000000-0005-0000-0000-0000DE040000}"/>
    <cellStyle name="Milliers 2 4 4 2 3 2" xfId="2391" xr:uid="{00000000-0005-0000-0000-0000DF040000}"/>
    <cellStyle name="Milliers 2 4 4 2 3 2 2" xfId="3358" xr:uid="{00000000-0005-0000-0000-0000E0040000}"/>
    <cellStyle name="Milliers 2 4 4 2 3 2 3" xfId="4661" xr:uid="{00000000-0005-0000-0000-0000E1040000}"/>
    <cellStyle name="Milliers 2 4 4 2 3 3" xfId="1567" xr:uid="{00000000-0005-0000-0000-0000E2040000}"/>
    <cellStyle name="Milliers 2 4 4 2 3 4" xfId="3357" xr:uid="{00000000-0005-0000-0000-0000E3040000}"/>
    <cellStyle name="Milliers 2 4 4 2 3 5" xfId="4660" xr:uid="{00000000-0005-0000-0000-0000E4040000}"/>
    <cellStyle name="Milliers 2 4 4 2 4" xfId="705" xr:uid="{00000000-0005-0000-0000-0000E5040000}"/>
    <cellStyle name="Milliers 2 4 4 2 4 2" xfId="2560" xr:uid="{00000000-0005-0000-0000-0000E6040000}"/>
    <cellStyle name="Milliers 2 4 4 2 4 3" xfId="3359" xr:uid="{00000000-0005-0000-0000-0000E7040000}"/>
    <cellStyle name="Milliers 2 4 4 2 4 4" xfId="4662" xr:uid="{00000000-0005-0000-0000-0000E8040000}"/>
    <cellStyle name="Milliers 2 4 4 2 5" xfId="2062" xr:uid="{00000000-0005-0000-0000-0000E9040000}"/>
    <cellStyle name="Milliers 2 4 4 2 6" xfId="1037" xr:uid="{00000000-0005-0000-0000-0000EA040000}"/>
    <cellStyle name="Milliers 2 4 4 2 7" xfId="2907" xr:uid="{00000000-0005-0000-0000-0000EB040000}"/>
    <cellStyle name="Milliers 2 4 4 2 8" xfId="3352" xr:uid="{00000000-0005-0000-0000-0000EC040000}"/>
    <cellStyle name="Milliers 2 4 4 2 9" xfId="4655" xr:uid="{00000000-0005-0000-0000-0000ED040000}"/>
    <cellStyle name="Milliers 2 4 4 3" xfId="298" xr:uid="{00000000-0005-0000-0000-0000EE040000}"/>
    <cellStyle name="Milliers 2 4 4 3 2" xfId="803" xr:uid="{00000000-0005-0000-0000-0000EF040000}"/>
    <cellStyle name="Milliers 2 4 4 3 2 2" xfId="2655" xr:uid="{00000000-0005-0000-0000-0000F0040000}"/>
    <cellStyle name="Milliers 2 4 4 3 2 2 2" xfId="3362" xr:uid="{00000000-0005-0000-0000-0000F1040000}"/>
    <cellStyle name="Milliers 2 4 4 3 2 2 3" xfId="4665" xr:uid="{00000000-0005-0000-0000-0000F2040000}"/>
    <cellStyle name="Milliers 2 4 4 3 2 3" xfId="1681" xr:uid="{00000000-0005-0000-0000-0000F3040000}"/>
    <cellStyle name="Milliers 2 4 4 3 2 4" xfId="3361" xr:uid="{00000000-0005-0000-0000-0000F4040000}"/>
    <cellStyle name="Milliers 2 4 4 3 2 5" xfId="4664" xr:uid="{00000000-0005-0000-0000-0000F5040000}"/>
    <cellStyle name="Milliers 2 4 4 3 3" xfId="2157" xr:uid="{00000000-0005-0000-0000-0000F6040000}"/>
    <cellStyle name="Milliers 2 4 4 3 3 2" xfId="3363" xr:uid="{00000000-0005-0000-0000-0000F7040000}"/>
    <cellStyle name="Milliers 2 4 4 3 3 3" xfId="4666" xr:uid="{00000000-0005-0000-0000-0000F8040000}"/>
    <cellStyle name="Milliers 2 4 4 3 4" xfId="1137" xr:uid="{00000000-0005-0000-0000-0000F9040000}"/>
    <cellStyle name="Milliers 2 4 4 3 5" xfId="3000" xr:uid="{00000000-0005-0000-0000-0000FA040000}"/>
    <cellStyle name="Milliers 2 4 4 3 6" xfId="3360" xr:uid="{00000000-0005-0000-0000-0000FB040000}"/>
    <cellStyle name="Milliers 2 4 4 3 7" xfId="4663" xr:uid="{00000000-0005-0000-0000-0000FC040000}"/>
    <cellStyle name="Milliers 2 4 4 4" xfId="469" xr:uid="{00000000-0005-0000-0000-0000FD040000}"/>
    <cellStyle name="Milliers 2 4 4 4 2" xfId="2327" xr:uid="{00000000-0005-0000-0000-0000FE040000}"/>
    <cellStyle name="Milliers 2 4 4 4 2 2" xfId="3365" xr:uid="{00000000-0005-0000-0000-0000FF040000}"/>
    <cellStyle name="Milliers 2 4 4 4 2 3" xfId="4668" xr:uid="{00000000-0005-0000-0000-000000050000}"/>
    <cellStyle name="Milliers 2 4 4 4 3" xfId="1503" xr:uid="{00000000-0005-0000-0000-000001050000}"/>
    <cellStyle name="Milliers 2 4 4 4 4" xfId="3364" xr:uid="{00000000-0005-0000-0000-000002050000}"/>
    <cellStyle name="Milliers 2 4 4 4 5" xfId="4667" xr:uid="{00000000-0005-0000-0000-000003050000}"/>
    <cellStyle name="Milliers 2 4 4 5" xfId="641" xr:uid="{00000000-0005-0000-0000-000004050000}"/>
    <cellStyle name="Milliers 2 4 4 5 2" xfId="2496" xr:uid="{00000000-0005-0000-0000-000005050000}"/>
    <cellStyle name="Milliers 2 4 4 5 3" xfId="3366" xr:uid="{00000000-0005-0000-0000-000006050000}"/>
    <cellStyle name="Milliers 2 4 4 5 4" xfId="4669" xr:uid="{00000000-0005-0000-0000-000007050000}"/>
    <cellStyle name="Milliers 2 4 4 6" xfId="1998" xr:uid="{00000000-0005-0000-0000-000008050000}"/>
    <cellStyle name="Milliers 2 4 4 7" xfId="973" xr:uid="{00000000-0005-0000-0000-000009050000}"/>
    <cellStyle name="Milliers 2 4 4 8" xfId="2843" xr:uid="{00000000-0005-0000-0000-00000A050000}"/>
    <cellStyle name="Milliers 2 4 4 9" xfId="3143" xr:uid="{00000000-0005-0000-0000-00000B050000}"/>
    <cellStyle name="Milliers 2 4 5" xfId="107" xr:uid="{00000000-0005-0000-0000-00000C050000}"/>
    <cellStyle name="Milliers 2 4 5 2" xfId="315" xr:uid="{00000000-0005-0000-0000-00000D050000}"/>
    <cellStyle name="Milliers 2 4 5 2 2" xfId="820" xr:uid="{00000000-0005-0000-0000-00000E050000}"/>
    <cellStyle name="Milliers 2 4 5 2 2 2" xfId="2672" xr:uid="{00000000-0005-0000-0000-00000F050000}"/>
    <cellStyle name="Milliers 2 4 5 2 2 2 2" xfId="3370" xr:uid="{00000000-0005-0000-0000-000010050000}"/>
    <cellStyle name="Milliers 2 4 5 2 2 2 3" xfId="4673" xr:uid="{00000000-0005-0000-0000-000011050000}"/>
    <cellStyle name="Milliers 2 4 5 2 2 3" xfId="1698" xr:uid="{00000000-0005-0000-0000-000012050000}"/>
    <cellStyle name="Milliers 2 4 5 2 2 4" xfId="3369" xr:uid="{00000000-0005-0000-0000-000013050000}"/>
    <cellStyle name="Milliers 2 4 5 2 2 5" xfId="4672" xr:uid="{00000000-0005-0000-0000-000014050000}"/>
    <cellStyle name="Milliers 2 4 5 2 3" xfId="2174" xr:uid="{00000000-0005-0000-0000-000015050000}"/>
    <cellStyle name="Milliers 2 4 5 2 3 2" xfId="3371" xr:uid="{00000000-0005-0000-0000-000016050000}"/>
    <cellStyle name="Milliers 2 4 5 2 3 3" xfId="4674" xr:uid="{00000000-0005-0000-0000-000017050000}"/>
    <cellStyle name="Milliers 2 4 5 2 4" xfId="1154" xr:uid="{00000000-0005-0000-0000-000018050000}"/>
    <cellStyle name="Milliers 2 4 5 2 5" xfId="3017" xr:uid="{00000000-0005-0000-0000-000019050000}"/>
    <cellStyle name="Milliers 2 4 5 2 6" xfId="3368" xr:uid="{00000000-0005-0000-0000-00001A050000}"/>
    <cellStyle name="Milliers 2 4 5 2 7" xfId="4671" xr:uid="{00000000-0005-0000-0000-00001B050000}"/>
    <cellStyle name="Milliers 2 4 5 3" xfId="486" xr:uid="{00000000-0005-0000-0000-00001C050000}"/>
    <cellStyle name="Milliers 2 4 5 3 2" xfId="2344" xr:uid="{00000000-0005-0000-0000-00001D050000}"/>
    <cellStyle name="Milliers 2 4 5 3 2 2" xfId="3373" xr:uid="{00000000-0005-0000-0000-00001E050000}"/>
    <cellStyle name="Milliers 2 4 5 3 2 3" xfId="4676" xr:uid="{00000000-0005-0000-0000-00001F050000}"/>
    <cellStyle name="Milliers 2 4 5 3 3" xfId="1520" xr:uid="{00000000-0005-0000-0000-000020050000}"/>
    <cellStyle name="Milliers 2 4 5 3 4" xfId="3372" xr:uid="{00000000-0005-0000-0000-000021050000}"/>
    <cellStyle name="Milliers 2 4 5 3 5" xfId="4675" xr:uid="{00000000-0005-0000-0000-000022050000}"/>
    <cellStyle name="Milliers 2 4 5 4" xfId="658" xr:uid="{00000000-0005-0000-0000-000023050000}"/>
    <cellStyle name="Milliers 2 4 5 4 2" xfId="2513" xr:uid="{00000000-0005-0000-0000-000024050000}"/>
    <cellStyle name="Milliers 2 4 5 4 3" xfId="3374" xr:uid="{00000000-0005-0000-0000-000025050000}"/>
    <cellStyle name="Milliers 2 4 5 4 4" xfId="4677" xr:uid="{00000000-0005-0000-0000-000026050000}"/>
    <cellStyle name="Milliers 2 4 5 5" xfId="2015" xr:uid="{00000000-0005-0000-0000-000027050000}"/>
    <cellStyle name="Milliers 2 4 5 6" xfId="990" xr:uid="{00000000-0005-0000-0000-000028050000}"/>
    <cellStyle name="Milliers 2 4 5 7" xfId="2860" xr:uid="{00000000-0005-0000-0000-000029050000}"/>
    <cellStyle name="Milliers 2 4 5 8" xfId="3367" xr:uid="{00000000-0005-0000-0000-00002A050000}"/>
    <cellStyle name="Milliers 2 4 5 9" xfId="4670" xr:uid="{00000000-0005-0000-0000-00002B050000}"/>
    <cellStyle name="Milliers 2 4 6" xfId="161" xr:uid="{00000000-0005-0000-0000-00002C050000}"/>
    <cellStyle name="Milliers 2 4 6 2" xfId="369" xr:uid="{00000000-0005-0000-0000-00002D050000}"/>
    <cellStyle name="Milliers 2 4 6 2 2" xfId="873" xr:uid="{00000000-0005-0000-0000-00002E050000}"/>
    <cellStyle name="Milliers 2 4 6 2 2 2" xfId="2725" xr:uid="{00000000-0005-0000-0000-00002F050000}"/>
    <cellStyle name="Milliers 2 4 6 2 2 2 2" xfId="3378" xr:uid="{00000000-0005-0000-0000-000030050000}"/>
    <cellStyle name="Milliers 2 4 6 2 2 2 3" xfId="4681" xr:uid="{00000000-0005-0000-0000-000031050000}"/>
    <cellStyle name="Milliers 2 4 6 2 2 3" xfId="1751" xr:uid="{00000000-0005-0000-0000-000032050000}"/>
    <cellStyle name="Milliers 2 4 6 2 2 4" xfId="3377" xr:uid="{00000000-0005-0000-0000-000033050000}"/>
    <cellStyle name="Milliers 2 4 6 2 2 5" xfId="4680" xr:uid="{00000000-0005-0000-0000-000034050000}"/>
    <cellStyle name="Milliers 2 4 6 2 3" xfId="2227" xr:uid="{00000000-0005-0000-0000-000035050000}"/>
    <cellStyle name="Milliers 2 4 6 2 3 2" xfId="3379" xr:uid="{00000000-0005-0000-0000-000036050000}"/>
    <cellStyle name="Milliers 2 4 6 2 3 3" xfId="4682" xr:uid="{00000000-0005-0000-0000-000037050000}"/>
    <cellStyle name="Milliers 2 4 6 2 4" xfId="1207" xr:uid="{00000000-0005-0000-0000-000038050000}"/>
    <cellStyle name="Milliers 2 4 6 2 5" xfId="3070" xr:uid="{00000000-0005-0000-0000-000039050000}"/>
    <cellStyle name="Milliers 2 4 6 2 6" xfId="3376" xr:uid="{00000000-0005-0000-0000-00003A050000}"/>
    <cellStyle name="Milliers 2 4 6 2 7" xfId="4679" xr:uid="{00000000-0005-0000-0000-00003B050000}"/>
    <cellStyle name="Milliers 2 4 6 3" xfId="539" xr:uid="{00000000-0005-0000-0000-00003C050000}"/>
    <cellStyle name="Milliers 2 4 6 3 2" xfId="2397" xr:uid="{00000000-0005-0000-0000-00003D050000}"/>
    <cellStyle name="Milliers 2 4 6 3 2 2" xfId="3381" xr:uid="{00000000-0005-0000-0000-00003E050000}"/>
    <cellStyle name="Milliers 2 4 6 3 2 3" xfId="4684" xr:uid="{00000000-0005-0000-0000-00003F050000}"/>
    <cellStyle name="Milliers 2 4 6 3 3" xfId="1573" xr:uid="{00000000-0005-0000-0000-000040050000}"/>
    <cellStyle name="Milliers 2 4 6 3 4" xfId="3380" xr:uid="{00000000-0005-0000-0000-000041050000}"/>
    <cellStyle name="Milliers 2 4 6 3 5" xfId="4683" xr:uid="{00000000-0005-0000-0000-000042050000}"/>
    <cellStyle name="Milliers 2 4 6 4" xfId="711" xr:uid="{00000000-0005-0000-0000-000043050000}"/>
    <cellStyle name="Milliers 2 4 6 4 2" xfId="2566" xr:uid="{00000000-0005-0000-0000-000044050000}"/>
    <cellStyle name="Milliers 2 4 6 4 3" xfId="3382" xr:uid="{00000000-0005-0000-0000-000045050000}"/>
    <cellStyle name="Milliers 2 4 6 4 4" xfId="4685" xr:uid="{00000000-0005-0000-0000-000046050000}"/>
    <cellStyle name="Milliers 2 4 6 5" xfId="2068" xr:uid="{00000000-0005-0000-0000-000047050000}"/>
    <cellStyle name="Milliers 2 4 6 6" xfId="1043" xr:uid="{00000000-0005-0000-0000-000048050000}"/>
    <cellStyle name="Milliers 2 4 6 7" xfId="2913" xr:uid="{00000000-0005-0000-0000-000049050000}"/>
    <cellStyle name="Milliers 2 4 6 8" xfId="3375" xr:uid="{00000000-0005-0000-0000-00004A050000}"/>
    <cellStyle name="Milliers 2 4 6 9" xfId="4678" xr:uid="{00000000-0005-0000-0000-00004B050000}"/>
    <cellStyle name="Milliers 2 4 7" xfId="251" xr:uid="{00000000-0005-0000-0000-00004C050000}"/>
    <cellStyle name="Milliers 2 4 7 2" xfId="756" xr:uid="{00000000-0005-0000-0000-00004D050000}"/>
    <cellStyle name="Milliers 2 4 7 2 2" xfId="2608" xr:uid="{00000000-0005-0000-0000-00004E050000}"/>
    <cellStyle name="Milliers 2 4 7 2 2 2" xfId="3385" xr:uid="{00000000-0005-0000-0000-00004F050000}"/>
    <cellStyle name="Milliers 2 4 7 2 2 3" xfId="4688" xr:uid="{00000000-0005-0000-0000-000050050000}"/>
    <cellStyle name="Milliers 2 4 7 2 3" xfId="1634" xr:uid="{00000000-0005-0000-0000-000051050000}"/>
    <cellStyle name="Milliers 2 4 7 2 4" xfId="3384" xr:uid="{00000000-0005-0000-0000-000052050000}"/>
    <cellStyle name="Milliers 2 4 7 2 5" xfId="4687" xr:uid="{00000000-0005-0000-0000-000053050000}"/>
    <cellStyle name="Milliers 2 4 7 3" xfId="2110" xr:uid="{00000000-0005-0000-0000-000054050000}"/>
    <cellStyle name="Milliers 2 4 7 3 2" xfId="3386" xr:uid="{00000000-0005-0000-0000-000055050000}"/>
    <cellStyle name="Milliers 2 4 7 3 3" xfId="4689" xr:uid="{00000000-0005-0000-0000-000056050000}"/>
    <cellStyle name="Milliers 2 4 7 4" xfId="1090" xr:uid="{00000000-0005-0000-0000-000057050000}"/>
    <cellStyle name="Milliers 2 4 7 5" xfId="2953" xr:uid="{00000000-0005-0000-0000-000058050000}"/>
    <cellStyle name="Milliers 2 4 7 6" xfId="3383" xr:uid="{00000000-0005-0000-0000-000059050000}"/>
    <cellStyle name="Milliers 2 4 7 7" xfId="4686" xr:uid="{00000000-0005-0000-0000-00005A050000}"/>
    <cellStyle name="Milliers 2 4 8" xfId="381" xr:uid="{00000000-0005-0000-0000-00005B050000}"/>
    <cellStyle name="Milliers 2 4 8 2" xfId="1763" xr:uid="{00000000-0005-0000-0000-00005C050000}"/>
    <cellStyle name="Milliers 2 4 8 2 2" xfId="3388" xr:uid="{00000000-0005-0000-0000-00005D050000}"/>
    <cellStyle name="Milliers 2 4 8 2 3" xfId="4691" xr:uid="{00000000-0005-0000-0000-00005E050000}"/>
    <cellStyle name="Milliers 2 4 8 3" xfId="2239" xr:uid="{00000000-0005-0000-0000-00005F050000}"/>
    <cellStyle name="Milliers 2 4 8 4" xfId="1219" xr:uid="{00000000-0005-0000-0000-000060050000}"/>
    <cellStyle name="Milliers 2 4 8 5" xfId="3387" xr:uid="{00000000-0005-0000-0000-000061050000}"/>
    <cellStyle name="Milliers 2 4 8 6" xfId="4690" xr:uid="{00000000-0005-0000-0000-000062050000}"/>
    <cellStyle name="Milliers 2 4 9" xfId="422" xr:uid="{00000000-0005-0000-0000-000063050000}"/>
    <cellStyle name="Milliers 2 4 9 2" xfId="2280" xr:uid="{00000000-0005-0000-0000-000064050000}"/>
    <cellStyle name="Milliers 2 4 9 3" xfId="1456" xr:uid="{00000000-0005-0000-0000-000065050000}"/>
    <cellStyle name="Milliers 2 4 9 4" xfId="3389" xr:uid="{00000000-0005-0000-0000-000066050000}"/>
    <cellStyle name="Milliers 2 4 9 5" xfId="4692" xr:uid="{00000000-0005-0000-0000-000067050000}"/>
    <cellStyle name="Milliers 2 5" xfId="44" xr:uid="{00000000-0005-0000-0000-000068050000}"/>
    <cellStyle name="Milliers 2 5 10" xfId="930" xr:uid="{00000000-0005-0000-0000-000069050000}"/>
    <cellStyle name="Milliers 2 5 11" xfId="2800" xr:uid="{00000000-0005-0000-0000-00006A050000}"/>
    <cellStyle name="Milliers 2 5 12" xfId="3100" xr:uid="{00000000-0005-0000-0000-00006B050000}"/>
    <cellStyle name="Milliers 2 5 13" xfId="3390" xr:uid="{00000000-0005-0000-0000-00006C050000}"/>
    <cellStyle name="Milliers 2 5 14" xfId="4693" xr:uid="{00000000-0005-0000-0000-00006D050000}"/>
    <cellStyle name="Milliers 2 5 2" xfId="111" xr:uid="{00000000-0005-0000-0000-00006E050000}"/>
    <cellStyle name="Milliers 2 5 2 2" xfId="319" xr:uid="{00000000-0005-0000-0000-00006F050000}"/>
    <cellStyle name="Milliers 2 5 2 2 2" xfId="824" xr:uid="{00000000-0005-0000-0000-000070050000}"/>
    <cellStyle name="Milliers 2 5 2 2 2 2" xfId="2676" xr:uid="{00000000-0005-0000-0000-000071050000}"/>
    <cellStyle name="Milliers 2 5 2 2 2 2 2" xfId="3394" xr:uid="{00000000-0005-0000-0000-000072050000}"/>
    <cellStyle name="Milliers 2 5 2 2 2 2 3" xfId="4697" xr:uid="{00000000-0005-0000-0000-000073050000}"/>
    <cellStyle name="Milliers 2 5 2 2 2 3" xfId="1702" xr:uid="{00000000-0005-0000-0000-000074050000}"/>
    <cellStyle name="Milliers 2 5 2 2 2 4" xfId="3393" xr:uid="{00000000-0005-0000-0000-000075050000}"/>
    <cellStyle name="Milliers 2 5 2 2 2 5" xfId="4696" xr:uid="{00000000-0005-0000-0000-000076050000}"/>
    <cellStyle name="Milliers 2 5 2 2 3" xfId="2178" xr:uid="{00000000-0005-0000-0000-000077050000}"/>
    <cellStyle name="Milliers 2 5 2 2 3 2" xfId="3395" xr:uid="{00000000-0005-0000-0000-000078050000}"/>
    <cellStyle name="Milliers 2 5 2 2 3 3" xfId="4698" xr:uid="{00000000-0005-0000-0000-000079050000}"/>
    <cellStyle name="Milliers 2 5 2 2 4" xfId="1158" xr:uid="{00000000-0005-0000-0000-00007A050000}"/>
    <cellStyle name="Milliers 2 5 2 2 5" xfId="3021" xr:uid="{00000000-0005-0000-0000-00007B050000}"/>
    <cellStyle name="Milliers 2 5 2 2 6" xfId="3392" xr:uid="{00000000-0005-0000-0000-00007C050000}"/>
    <cellStyle name="Milliers 2 5 2 2 7" xfId="4695" xr:uid="{00000000-0005-0000-0000-00007D050000}"/>
    <cellStyle name="Milliers 2 5 2 3" xfId="490" xr:uid="{00000000-0005-0000-0000-00007E050000}"/>
    <cellStyle name="Milliers 2 5 2 3 2" xfId="2348" xr:uid="{00000000-0005-0000-0000-00007F050000}"/>
    <cellStyle name="Milliers 2 5 2 3 2 2" xfId="3397" xr:uid="{00000000-0005-0000-0000-000080050000}"/>
    <cellStyle name="Milliers 2 5 2 3 2 3" xfId="4700" xr:uid="{00000000-0005-0000-0000-000081050000}"/>
    <cellStyle name="Milliers 2 5 2 3 3" xfId="1524" xr:uid="{00000000-0005-0000-0000-000082050000}"/>
    <cellStyle name="Milliers 2 5 2 3 4" xfId="3396" xr:uid="{00000000-0005-0000-0000-000083050000}"/>
    <cellStyle name="Milliers 2 5 2 3 5" xfId="4699" xr:uid="{00000000-0005-0000-0000-000084050000}"/>
    <cellStyle name="Milliers 2 5 2 4" xfId="662" xr:uid="{00000000-0005-0000-0000-000085050000}"/>
    <cellStyle name="Milliers 2 5 2 4 2" xfId="2517" xr:uid="{00000000-0005-0000-0000-000086050000}"/>
    <cellStyle name="Milliers 2 5 2 4 3" xfId="3398" xr:uid="{00000000-0005-0000-0000-000087050000}"/>
    <cellStyle name="Milliers 2 5 2 4 4" xfId="4701" xr:uid="{00000000-0005-0000-0000-000088050000}"/>
    <cellStyle name="Milliers 2 5 2 5" xfId="2019" xr:uid="{00000000-0005-0000-0000-000089050000}"/>
    <cellStyle name="Milliers 2 5 2 6" xfId="994" xr:uid="{00000000-0005-0000-0000-00008A050000}"/>
    <cellStyle name="Milliers 2 5 2 7" xfId="2864" xr:uid="{00000000-0005-0000-0000-00008B050000}"/>
    <cellStyle name="Milliers 2 5 2 8" xfId="3391" xr:uid="{00000000-0005-0000-0000-00008C050000}"/>
    <cellStyle name="Milliers 2 5 2 9" xfId="4694" xr:uid="{00000000-0005-0000-0000-00008D050000}"/>
    <cellStyle name="Milliers 2 5 3" xfId="162" xr:uid="{00000000-0005-0000-0000-00008E050000}"/>
    <cellStyle name="Milliers 2 5 3 2" xfId="370" xr:uid="{00000000-0005-0000-0000-00008F050000}"/>
    <cellStyle name="Milliers 2 5 3 2 2" xfId="874" xr:uid="{00000000-0005-0000-0000-000090050000}"/>
    <cellStyle name="Milliers 2 5 3 2 2 2" xfId="2726" xr:uid="{00000000-0005-0000-0000-000091050000}"/>
    <cellStyle name="Milliers 2 5 3 2 2 2 2" xfId="3402" xr:uid="{00000000-0005-0000-0000-000092050000}"/>
    <cellStyle name="Milliers 2 5 3 2 2 2 3" xfId="4705" xr:uid="{00000000-0005-0000-0000-000093050000}"/>
    <cellStyle name="Milliers 2 5 3 2 2 3" xfId="1752" xr:uid="{00000000-0005-0000-0000-000094050000}"/>
    <cellStyle name="Milliers 2 5 3 2 2 4" xfId="3401" xr:uid="{00000000-0005-0000-0000-000095050000}"/>
    <cellStyle name="Milliers 2 5 3 2 2 5" xfId="4704" xr:uid="{00000000-0005-0000-0000-000096050000}"/>
    <cellStyle name="Milliers 2 5 3 2 3" xfId="2228" xr:uid="{00000000-0005-0000-0000-000097050000}"/>
    <cellStyle name="Milliers 2 5 3 2 3 2" xfId="3403" xr:uid="{00000000-0005-0000-0000-000098050000}"/>
    <cellStyle name="Milliers 2 5 3 2 3 3" xfId="4706" xr:uid="{00000000-0005-0000-0000-000099050000}"/>
    <cellStyle name="Milliers 2 5 3 2 4" xfId="1208" xr:uid="{00000000-0005-0000-0000-00009A050000}"/>
    <cellStyle name="Milliers 2 5 3 2 5" xfId="3071" xr:uid="{00000000-0005-0000-0000-00009B050000}"/>
    <cellStyle name="Milliers 2 5 3 2 6" xfId="3400" xr:uid="{00000000-0005-0000-0000-00009C050000}"/>
    <cellStyle name="Milliers 2 5 3 2 7" xfId="4703" xr:uid="{00000000-0005-0000-0000-00009D050000}"/>
    <cellStyle name="Milliers 2 5 3 3" xfId="540" xr:uid="{00000000-0005-0000-0000-00009E050000}"/>
    <cellStyle name="Milliers 2 5 3 3 2" xfId="2398" xr:uid="{00000000-0005-0000-0000-00009F050000}"/>
    <cellStyle name="Milliers 2 5 3 3 2 2" xfId="3405" xr:uid="{00000000-0005-0000-0000-0000A0050000}"/>
    <cellStyle name="Milliers 2 5 3 3 2 3" xfId="4708" xr:uid="{00000000-0005-0000-0000-0000A1050000}"/>
    <cellStyle name="Milliers 2 5 3 3 3" xfId="1574" xr:uid="{00000000-0005-0000-0000-0000A2050000}"/>
    <cellStyle name="Milliers 2 5 3 3 4" xfId="3404" xr:uid="{00000000-0005-0000-0000-0000A3050000}"/>
    <cellStyle name="Milliers 2 5 3 3 5" xfId="4707" xr:uid="{00000000-0005-0000-0000-0000A4050000}"/>
    <cellStyle name="Milliers 2 5 3 4" xfId="712" xr:uid="{00000000-0005-0000-0000-0000A5050000}"/>
    <cellStyle name="Milliers 2 5 3 4 2" xfId="2567" xr:uid="{00000000-0005-0000-0000-0000A6050000}"/>
    <cellStyle name="Milliers 2 5 3 4 3" xfId="3406" xr:uid="{00000000-0005-0000-0000-0000A7050000}"/>
    <cellStyle name="Milliers 2 5 3 4 4" xfId="4709" xr:uid="{00000000-0005-0000-0000-0000A8050000}"/>
    <cellStyle name="Milliers 2 5 3 5" xfId="2069" xr:uid="{00000000-0005-0000-0000-0000A9050000}"/>
    <cellStyle name="Milliers 2 5 3 6" xfId="1044" xr:uid="{00000000-0005-0000-0000-0000AA050000}"/>
    <cellStyle name="Milliers 2 5 3 7" xfId="2914" xr:uid="{00000000-0005-0000-0000-0000AB050000}"/>
    <cellStyle name="Milliers 2 5 3 8" xfId="3399" xr:uid="{00000000-0005-0000-0000-0000AC050000}"/>
    <cellStyle name="Milliers 2 5 3 9" xfId="4702" xr:uid="{00000000-0005-0000-0000-0000AD050000}"/>
    <cellStyle name="Milliers 2 5 4" xfId="255" xr:uid="{00000000-0005-0000-0000-0000AE050000}"/>
    <cellStyle name="Milliers 2 5 4 2" xfId="760" xr:uid="{00000000-0005-0000-0000-0000AF050000}"/>
    <cellStyle name="Milliers 2 5 4 2 2" xfId="2612" xr:uid="{00000000-0005-0000-0000-0000B0050000}"/>
    <cellStyle name="Milliers 2 5 4 2 2 2" xfId="3409" xr:uid="{00000000-0005-0000-0000-0000B1050000}"/>
    <cellStyle name="Milliers 2 5 4 2 2 3" xfId="4712" xr:uid="{00000000-0005-0000-0000-0000B2050000}"/>
    <cellStyle name="Milliers 2 5 4 2 3" xfId="1638" xr:uid="{00000000-0005-0000-0000-0000B3050000}"/>
    <cellStyle name="Milliers 2 5 4 2 4" xfId="3408" xr:uid="{00000000-0005-0000-0000-0000B4050000}"/>
    <cellStyle name="Milliers 2 5 4 2 5" xfId="4711" xr:uid="{00000000-0005-0000-0000-0000B5050000}"/>
    <cellStyle name="Milliers 2 5 4 3" xfId="2114" xr:uid="{00000000-0005-0000-0000-0000B6050000}"/>
    <cellStyle name="Milliers 2 5 4 3 2" xfId="3410" xr:uid="{00000000-0005-0000-0000-0000B7050000}"/>
    <cellStyle name="Milliers 2 5 4 3 3" xfId="4713" xr:uid="{00000000-0005-0000-0000-0000B8050000}"/>
    <cellStyle name="Milliers 2 5 4 4" xfId="1094" xr:uid="{00000000-0005-0000-0000-0000B9050000}"/>
    <cellStyle name="Milliers 2 5 4 5" xfId="2957" xr:uid="{00000000-0005-0000-0000-0000BA050000}"/>
    <cellStyle name="Milliers 2 5 4 6" xfId="3407" xr:uid="{00000000-0005-0000-0000-0000BB050000}"/>
    <cellStyle name="Milliers 2 5 4 7" xfId="4710" xr:uid="{00000000-0005-0000-0000-0000BC050000}"/>
    <cellStyle name="Milliers 2 5 5" xfId="382" xr:uid="{00000000-0005-0000-0000-0000BD050000}"/>
    <cellStyle name="Milliers 2 5 5 2" xfId="1764" xr:uid="{00000000-0005-0000-0000-0000BE050000}"/>
    <cellStyle name="Milliers 2 5 5 2 2" xfId="3412" xr:uid="{00000000-0005-0000-0000-0000BF050000}"/>
    <cellStyle name="Milliers 2 5 5 2 3" xfId="4715" xr:uid="{00000000-0005-0000-0000-0000C0050000}"/>
    <cellStyle name="Milliers 2 5 5 3" xfId="2240" xr:uid="{00000000-0005-0000-0000-0000C1050000}"/>
    <cellStyle name="Milliers 2 5 5 4" xfId="1220" xr:uid="{00000000-0005-0000-0000-0000C2050000}"/>
    <cellStyle name="Milliers 2 5 5 5" xfId="3411" xr:uid="{00000000-0005-0000-0000-0000C3050000}"/>
    <cellStyle name="Milliers 2 5 5 6" xfId="4714" xr:uid="{00000000-0005-0000-0000-0000C4050000}"/>
    <cellStyle name="Milliers 2 5 6" xfId="426" xr:uid="{00000000-0005-0000-0000-0000C5050000}"/>
    <cellStyle name="Milliers 2 5 6 2" xfId="2284" xr:uid="{00000000-0005-0000-0000-0000C6050000}"/>
    <cellStyle name="Milliers 2 5 6 3" xfId="1460" xr:uid="{00000000-0005-0000-0000-0000C7050000}"/>
    <cellStyle name="Milliers 2 5 6 4" xfId="3413" xr:uid="{00000000-0005-0000-0000-0000C8050000}"/>
    <cellStyle name="Milliers 2 5 6 5" xfId="4716" xr:uid="{00000000-0005-0000-0000-0000C9050000}"/>
    <cellStyle name="Milliers 2 5 7" xfId="554" xr:uid="{00000000-0005-0000-0000-0000CA050000}"/>
    <cellStyle name="Milliers 2 5 7 2" xfId="2410" xr:uid="{00000000-0005-0000-0000-0000CB050000}"/>
    <cellStyle name="Milliers 2 5 8" xfId="598" xr:uid="{00000000-0005-0000-0000-0000CC050000}"/>
    <cellStyle name="Milliers 2 5 8 2" xfId="2453" xr:uid="{00000000-0005-0000-0000-0000CD050000}"/>
    <cellStyle name="Milliers 2 5 9" xfId="1955" xr:uid="{00000000-0005-0000-0000-0000CE050000}"/>
    <cellStyle name="Milliers 2 6" xfId="43" xr:uid="{00000000-0005-0000-0000-0000CF050000}"/>
    <cellStyle name="Milliers 2 6 10" xfId="3414" xr:uid="{00000000-0005-0000-0000-0000D0050000}"/>
    <cellStyle name="Milliers 2 6 11" xfId="4717" xr:uid="{00000000-0005-0000-0000-0000D1050000}"/>
    <cellStyle name="Milliers 2 6 2" xfId="110" xr:uid="{00000000-0005-0000-0000-0000D2050000}"/>
    <cellStyle name="Milliers 2 6 2 2" xfId="318" xr:uid="{00000000-0005-0000-0000-0000D3050000}"/>
    <cellStyle name="Milliers 2 6 2 2 2" xfId="823" xr:uid="{00000000-0005-0000-0000-0000D4050000}"/>
    <cellStyle name="Milliers 2 6 2 2 2 2" xfId="2675" xr:uid="{00000000-0005-0000-0000-0000D5050000}"/>
    <cellStyle name="Milliers 2 6 2 2 2 2 2" xfId="3418" xr:uid="{00000000-0005-0000-0000-0000D6050000}"/>
    <cellStyle name="Milliers 2 6 2 2 2 2 3" xfId="4721" xr:uid="{00000000-0005-0000-0000-0000D7050000}"/>
    <cellStyle name="Milliers 2 6 2 2 2 3" xfId="1701" xr:uid="{00000000-0005-0000-0000-0000D8050000}"/>
    <cellStyle name="Milliers 2 6 2 2 2 4" xfId="3417" xr:uid="{00000000-0005-0000-0000-0000D9050000}"/>
    <cellStyle name="Milliers 2 6 2 2 2 5" xfId="4720" xr:uid="{00000000-0005-0000-0000-0000DA050000}"/>
    <cellStyle name="Milliers 2 6 2 2 3" xfId="2177" xr:uid="{00000000-0005-0000-0000-0000DB050000}"/>
    <cellStyle name="Milliers 2 6 2 2 3 2" xfId="3419" xr:uid="{00000000-0005-0000-0000-0000DC050000}"/>
    <cellStyle name="Milliers 2 6 2 2 3 3" xfId="4722" xr:uid="{00000000-0005-0000-0000-0000DD050000}"/>
    <cellStyle name="Milliers 2 6 2 2 4" xfId="1157" xr:uid="{00000000-0005-0000-0000-0000DE050000}"/>
    <cellStyle name="Milliers 2 6 2 2 5" xfId="3020" xr:uid="{00000000-0005-0000-0000-0000DF050000}"/>
    <cellStyle name="Milliers 2 6 2 2 6" xfId="3416" xr:uid="{00000000-0005-0000-0000-0000E0050000}"/>
    <cellStyle name="Milliers 2 6 2 2 7" xfId="4719" xr:uid="{00000000-0005-0000-0000-0000E1050000}"/>
    <cellStyle name="Milliers 2 6 2 3" xfId="489" xr:uid="{00000000-0005-0000-0000-0000E2050000}"/>
    <cellStyle name="Milliers 2 6 2 3 2" xfId="2347" xr:uid="{00000000-0005-0000-0000-0000E3050000}"/>
    <cellStyle name="Milliers 2 6 2 3 2 2" xfId="3421" xr:uid="{00000000-0005-0000-0000-0000E4050000}"/>
    <cellStyle name="Milliers 2 6 2 3 2 3" xfId="4724" xr:uid="{00000000-0005-0000-0000-0000E5050000}"/>
    <cellStyle name="Milliers 2 6 2 3 3" xfId="1523" xr:uid="{00000000-0005-0000-0000-0000E6050000}"/>
    <cellStyle name="Milliers 2 6 2 3 4" xfId="3420" xr:uid="{00000000-0005-0000-0000-0000E7050000}"/>
    <cellStyle name="Milliers 2 6 2 3 5" xfId="4723" xr:uid="{00000000-0005-0000-0000-0000E8050000}"/>
    <cellStyle name="Milliers 2 6 2 4" xfId="661" xr:uid="{00000000-0005-0000-0000-0000E9050000}"/>
    <cellStyle name="Milliers 2 6 2 4 2" xfId="2516" xr:uid="{00000000-0005-0000-0000-0000EA050000}"/>
    <cellStyle name="Milliers 2 6 2 4 3" xfId="3422" xr:uid="{00000000-0005-0000-0000-0000EB050000}"/>
    <cellStyle name="Milliers 2 6 2 4 4" xfId="4725" xr:uid="{00000000-0005-0000-0000-0000EC050000}"/>
    <cellStyle name="Milliers 2 6 2 5" xfId="2018" xr:uid="{00000000-0005-0000-0000-0000ED050000}"/>
    <cellStyle name="Milliers 2 6 2 6" xfId="993" xr:uid="{00000000-0005-0000-0000-0000EE050000}"/>
    <cellStyle name="Milliers 2 6 2 7" xfId="2863" xr:uid="{00000000-0005-0000-0000-0000EF050000}"/>
    <cellStyle name="Milliers 2 6 2 8" xfId="3415" xr:uid="{00000000-0005-0000-0000-0000F0050000}"/>
    <cellStyle name="Milliers 2 6 2 9" xfId="4718" xr:uid="{00000000-0005-0000-0000-0000F1050000}"/>
    <cellStyle name="Milliers 2 6 3" xfId="254" xr:uid="{00000000-0005-0000-0000-0000F2050000}"/>
    <cellStyle name="Milliers 2 6 3 2" xfId="759" xr:uid="{00000000-0005-0000-0000-0000F3050000}"/>
    <cellStyle name="Milliers 2 6 3 2 2" xfId="2611" xr:uid="{00000000-0005-0000-0000-0000F4050000}"/>
    <cellStyle name="Milliers 2 6 3 2 2 2" xfId="3425" xr:uid="{00000000-0005-0000-0000-0000F5050000}"/>
    <cellStyle name="Milliers 2 6 3 2 2 3" xfId="4728" xr:uid="{00000000-0005-0000-0000-0000F6050000}"/>
    <cellStyle name="Milliers 2 6 3 2 3" xfId="1637" xr:uid="{00000000-0005-0000-0000-0000F7050000}"/>
    <cellStyle name="Milliers 2 6 3 2 4" xfId="3424" xr:uid="{00000000-0005-0000-0000-0000F8050000}"/>
    <cellStyle name="Milliers 2 6 3 2 5" xfId="4727" xr:uid="{00000000-0005-0000-0000-0000F9050000}"/>
    <cellStyle name="Milliers 2 6 3 3" xfId="2113" xr:uid="{00000000-0005-0000-0000-0000FA050000}"/>
    <cellStyle name="Milliers 2 6 3 3 2" xfId="3426" xr:uid="{00000000-0005-0000-0000-0000FB050000}"/>
    <cellStyle name="Milliers 2 6 3 3 3" xfId="4729" xr:uid="{00000000-0005-0000-0000-0000FC050000}"/>
    <cellStyle name="Milliers 2 6 3 4" xfId="1093" xr:uid="{00000000-0005-0000-0000-0000FD050000}"/>
    <cellStyle name="Milliers 2 6 3 5" xfId="2956" xr:uid="{00000000-0005-0000-0000-0000FE050000}"/>
    <cellStyle name="Milliers 2 6 3 6" xfId="3423" xr:uid="{00000000-0005-0000-0000-0000FF050000}"/>
    <cellStyle name="Milliers 2 6 3 7" xfId="4726" xr:uid="{00000000-0005-0000-0000-000000060000}"/>
    <cellStyle name="Milliers 2 6 4" xfId="425" xr:uid="{00000000-0005-0000-0000-000001060000}"/>
    <cellStyle name="Milliers 2 6 4 2" xfId="2283" xr:uid="{00000000-0005-0000-0000-000002060000}"/>
    <cellStyle name="Milliers 2 6 4 2 2" xfId="3428" xr:uid="{00000000-0005-0000-0000-000003060000}"/>
    <cellStyle name="Milliers 2 6 4 2 3" xfId="4731" xr:uid="{00000000-0005-0000-0000-000004060000}"/>
    <cellStyle name="Milliers 2 6 4 3" xfId="1459" xr:uid="{00000000-0005-0000-0000-000005060000}"/>
    <cellStyle name="Milliers 2 6 4 4" xfId="3427" xr:uid="{00000000-0005-0000-0000-000006060000}"/>
    <cellStyle name="Milliers 2 6 4 5" xfId="4730" xr:uid="{00000000-0005-0000-0000-000007060000}"/>
    <cellStyle name="Milliers 2 6 5" xfId="597" xr:uid="{00000000-0005-0000-0000-000008060000}"/>
    <cellStyle name="Milliers 2 6 5 2" xfId="2452" xr:uid="{00000000-0005-0000-0000-000009060000}"/>
    <cellStyle name="Milliers 2 6 5 3" xfId="3429" xr:uid="{00000000-0005-0000-0000-00000A060000}"/>
    <cellStyle name="Milliers 2 6 5 4" xfId="4732" xr:uid="{00000000-0005-0000-0000-00000B060000}"/>
    <cellStyle name="Milliers 2 6 6" xfId="1954" xr:uid="{00000000-0005-0000-0000-00000C060000}"/>
    <cellStyle name="Milliers 2 6 7" xfId="929" xr:uid="{00000000-0005-0000-0000-00000D060000}"/>
    <cellStyle name="Milliers 2 6 8" xfId="2799" xr:uid="{00000000-0005-0000-0000-00000E060000}"/>
    <cellStyle name="Milliers 2 6 9" xfId="3099" xr:uid="{00000000-0005-0000-0000-00000F060000}"/>
    <cellStyle name="Milliers 2 7" xfId="78" xr:uid="{00000000-0005-0000-0000-000010060000}"/>
    <cellStyle name="Milliers 2 7 10" xfId="3430" xr:uid="{00000000-0005-0000-0000-000011060000}"/>
    <cellStyle name="Milliers 2 7 11" xfId="4733" xr:uid="{00000000-0005-0000-0000-000012060000}"/>
    <cellStyle name="Milliers 2 7 2" xfId="143" xr:uid="{00000000-0005-0000-0000-000013060000}"/>
    <cellStyle name="Milliers 2 7 2 2" xfId="351" xr:uid="{00000000-0005-0000-0000-000014060000}"/>
    <cellStyle name="Milliers 2 7 2 2 2" xfId="856" xr:uid="{00000000-0005-0000-0000-000015060000}"/>
    <cellStyle name="Milliers 2 7 2 2 2 2" xfId="2708" xr:uid="{00000000-0005-0000-0000-000016060000}"/>
    <cellStyle name="Milliers 2 7 2 2 2 2 2" xfId="3434" xr:uid="{00000000-0005-0000-0000-000017060000}"/>
    <cellStyle name="Milliers 2 7 2 2 2 2 3" xfId="4737" xr:uid="{00000000-0005-0000-0000-000018060000}"/>
    <cellStyle name="Milliers 2 7 2 2 2 3" xfId="1734" xr:uid="{00000000-0005-0000-0000-000019060000}"/>
    <cellStyle name="Milliers 2 7 2 2 2 4" xfId="3433" xr:uid="{00000000-0005-0000-0000-00001A060000}"/>
    <cellStyle name="Milliers 2 7 2 2 2 5" xfId="4736" xr:uid="{00000000-0005-0000-0000-00001B060000}"/>
    <cellStyle name="Milliers 2 7 2 2 3" xfId="2210" xr:uid="{00000000-0005-0000-0000-00001C060000}"/>
    <cellStyle name="Milliers 2 7 2 2 3 2" xfId="3435" xr:uid="{00000000-0005-0000-0000-00001D060000}"/>
    <cellStyle name="Milliers 2 7 2 2 3 3" xfId="4738" xr:uid="{00000000-0005-0000-0000-00001E060000}"/>
    <cellStyle name="Milliers 2 7 2 2 4" xfId="1190" xr:uid="{00000000-0005-0000-0000-00001F060000}"/>
    <cellStyle name="Milliers 2 7 2 2 5" xfId="3053" xr:uid="{00000000-0005-0000-0000-000020060000}"/>
    <cellStyle name="Milliers 2 7 2 2 6" xfId="3432" xr:uid="{00000000-0005-0000-0000-000021060000}"/>
    <cellStyle name="Milliers 2 7 2 2 7" xfId="4735" xr:uid="{00000000-0005-0000-0000-000022060000}"/>
    <cellStyle name="Milliers 2 7 2 3" xfId="522" xr:uid="{00000000-0005-0000-0000-000023060000}"/>
    <cellStyle name="Milliers 2 7 2 3 2" xfId="2380" xr:uid="{00000000-0005-0000-0000-000024060000}"/>
    <cellStyle name="Milliers 2 7 2 3 2 2" xfId="3437" xr:uid="{00000000-0005-0000-0000-000025060000}"/>
    <cellStyle name="Milliers 2 7 2 3 2 3" xfId="4740" xr:uid="{00000000-0005-0000-0000-000026060000}"/>
    <cellStyle name="Milliers 2 7 2 3 3" xfId="1556" xr:uid="{00000000-0005-0000-0000-000027060000}"/>
    <cellStyle name="Milliers 2 7 2 3 4" xfId="3436" xr:uid="{00000000-0005-0000-0000-000028060000}"/>
    <cellStyle name="Milliers 2 7 2 3 5" xfId="4739" xr:uid="{00000000-0005-0000-0000-000029060000}"/>
    <cellStyle name="Milliers 2 7 2 4" xfId="694" xr:uid="{00000000-0005-0000-0000-00002A060000}"/>
    <cellStyle name="Milliers 2 7 2 4 2" xfId="2549" xr:uid="{00000000-0005-0000-0000-00002B060000}"/>
    <cellStyle name="Milliers 2 7 2 4 3" xfId="3438" xr:uid="{00000000-0005-0000-0000-00002C060000}"/>
    <cellStyle name="Milliers 2 7 2 4 4" xfId="4741" xr:uid="{00000000-0005-0000-0000-00002D060000}"/>
    <cellStyle name="Milliers 2 7 2 5" xfId="2051" xr:uid="{00000000-0005-0000-0000-00002E060000}"/>
    <cellStyle name="Milliers 2 7 2 6" xfId="1026" xr:uid="{00000000-0005-0000-0000-00002F060000}"/>
    <cellStyle name="Milliers 2 7 2 7" xfId="2896" xr:uid="{00000000-0005-0000-0000-000030060000}"/>
    <cellStyle name="Milliers 2 7 2 8" xfId="3431" xr:uid="{00000000-0005-0000-0000-000031060000}"/>
    <cellStyle name="Milliers 2 7 2 9" xfId="4734" xr:uid="{00000000-0005-0000-0000-000032060000}"/>
    <cellStyle name="Milliers 2 7 3" xfId="287" xr:uid="{00000000-0005-0000-0000-000033060000}"/>
    <cellStyle name="Milliers 2 7 3 2" xfId="792" xr:uid="{00000000-0005-0000-0000-000034060000}"/>
    <cellStyle name="Milliers 2 7 3 2 2" xfId="2644" xr:uid="{00000000-0005-0000-0000-000035060000}"/>
    <cellStyle name="Milliers 2 7 3 2 2 2" xfId="3441" xr:uid="{00000000-0005-0000-0000-000036060000}"/>
    <cellStyle name="Milliers 2 7 3 2 2 3" xfId="4744" xr:uid="{00000000-0005-0000-0000-000037060000}"/>
    <cellStyle name="Milliers 2 7 3 2 3" xfId="1670" xr:uid="{00000000-0005-0000-0000-000038060000}"/>
    <cellStyle name="Milliers 2 7 3 2 4" xfId="3440" xr:uid="{00000000-0005-0000-0000-000039060000}"/>
    <cellStyle name="Milliers 2 7 3 2 5" xfId="4743" xr:uid="{00000000-0005-0000-0000-00003A060000}"/>
    <cellStyle name="Milliers 2 7 3 3" xfId="2146" xr:uid="{00000000-0005-0000-0000-00003B060000}"/>
    <cellStyle name="Milliers 2 7 3 3 2" xfId="3442" xr:uid="{00000000-0005-0000-0000-00003C060000}"/>
    <cellStyle name="Milliers 2 7 3 3 3" xfId="4745" xr:uid="{00000000-0005-0000-0000-00003D060000}"/>
    <cellStyle name="Milliers 2 7 3 4" xfId="1126" xr:uid="{00000000-0005-0000-0000-00003E060000}"/>
    <cellStyle name="Milliers 2 7 3 5" xfId="2989" xr:uid="{00000000-0005-0000-0000-00003F060000}"/>
    <cellStyle name="Milliers 2 7 3 6" xfId="3439" xr:uid="{00000000-0005-0000-0000-000040060000}"/>
    <cellStyle name="Milliers 2 7 3 7" xfId="4742" xr:uid="{00000000-0005-0000-0000-000041060000}"/>
    <cellStyle name="Milliers 2 7 4" xfId="458" xr:uid="{00000000-0005-0000-0000-000042060000}"/>
    <cellStyle name="Milliers 2 7 4 2" xfId="2316" xr:uid="{00000000-0005-0000-0000-000043060000}"/>
    <cellStyle name="Milliers 2 7 4 2 2" xfId="3444" xr:uid="{00000000-0005-0000-0000-000044060000}"/>
    <cellStyle name="Milliers 2 7 4 2 3" xfId="4747" xr:uid="{00000000-0005-0000-0000-000045060000}"/>
    <cellStyle name="Milliers 2 7 4 3" xfId="1492" xr:uid="{00000000-0005-0000-0000-000046060000}"/>
    <cellStyle name="Milliers 2 7 4 4" xfId="3443" xr:uid="{00000000-0005-0000-0000-000047060000}"/>
    <cellStyle name="Milliers 2 7 4 5" xfId="4746" xr:uid="{00000000-0005-0000-0000-000048060000}"/>
    <cellStyle name="Milliers 2 7 5" xfId="630" xr:uid="{00000000-0005-0000-0000-000049060000}"/>
    <cellStyle name="Milliers 2 7 5 2" xfId="2485" xr:uid="{00000000-0005-0000-0000-00004A060000}"/>
    <cellStyle name="Milliers 2 7 5 3" xfId="3445" xr:uid="{00000000-0005-0000-0000-00004B060000}"/>
    <cellStyle name="Milliers 2 7 5 4" xfId="4748" xr:uid="{00000000-0005-0000-0000-00004C060000}"/>
    <cellStyle name="Milliers 2 7 6" xfId="1987" xr:uid="{00000000-0005-0000-0000-00004D060000}"/>
    <cellStyle name="Milliers 2 7 7" xfId="962" xr:uid="{00000000-0005-0000-0000-00004E060000}"/>
    <cellStyle name="Milliers 2 7 8" xfId="2832" xr:uid="{00000000-0005-0000-0000-00004F060000}"/>
    <cellStyle name="Milliers 2 7 9" xfId="3132" xr:uid="{00000000-0005-0000-0000-000050060000}"/>
    <cellStyle name="Milliers 2 8" xfId="24" xr:uid="{00000000-0005-0000-0000-000051060000}"/>
    <cellStyle name="Milliers 2 8 2" xfId="236" xr:uid="{00000000-0005-0000-0000-000052060000}"/>
    <cellStyle name="Milliers 2 8 2 2" xfId="741" xr:uid="{00000000-0005-0000-0000-000053060000}"/>
    <cellStyle name="Milliers 2 8 2 2 2" xfId="2593" xr:uid="{00000000-0005-0000-0000-000054060000}"/>
    <cellStyle name="Milliers 2 8 2 2 2 2" xfId="3449" xr:uid="{00000000-0005-0000-0000-000055060000}"/>
    <cellStyle name="Milliers 2 8 2 2 2 3" xfId="4752" xr:uid="{00000000-0005-0000-0000-000056060000}"/>
    <cellStyle name="Milliers 2 8 2 2 3" xfId="1619" xr:uid="{00000000-0005-0000-0000-000057060000}"/>
    <cellStyle name="Milliers 2 8 2 2 4" xfId="3448" xr:uid="{00000000-0005-0000-0000-000058060000}"/>
    <cellStyle name="Milliers 2 8 2 2 5" xfId="4751" xr:uid="{00000000-0005-0000-0000-000059060000}"/>
    <cellStyle name="Milliers 2 8 2 3" xfId="2095" xr:uid="{00000000-0005-0000-0000-00005A060000}"/>
    <cellStyle name="Milliers 2 8 2 3 2" xfId="3450" xr:uid="{00000000-0005-0000-0000-00005B060000}"/>
    <cellStyle name="Milliers 2 8 2 3 3" xfId="4753" xr:uid="{00000000-0005-0000-0000-00005C060000}"/>
    <cellStyle name="Milliers 2 8 2 4" xfId="1075" xr:uid="{00000000-0005-0000-0000-00005D060000}"/>
    <cellStyle name="Milliers 2 8 2 5" xfId="2938" xr:uid="{00000000-0005-0000-0000-00005E060000}"/>
    <cellStyle name="Milliers 2 8 2 6" xfId="3447" xr:uid="{00000000-0005-0000-0000-00005F060000}"/>
    <cellStyle name="Milliers 2 8 2 7" xfId="4750" xr:uid="{00000000-0005-0000-0000-000060060000}"/>
    <cellStyle name="Milliers 2 8 3" xfId="407" xr:uid="{00000000-0005-0000-0000-000061060000}"/>
    <cellStyle name="Milliers 2 8 3 2" xfId="2265" xr:uid="{00000000-0005-0000-0000-000062060000}"/>
    <cellStyle name="Milliers 2 8 3 2 2" xfId="3452" xr:uid="{00000000-0005-0000-0000-000063060000}"/>
    <cellStyle name="Milliers 2 8 3 2 3" xfId="4755" xr:uid="{00000000-0005-0000-0000-000064060000}"/>
    <cellStyle name="Milliers 2 8 3 3" xfId="1441" xr:uid="{00000000-0005-0000-0000-000065060000}"/>
    <cellStyle name="Milliers 2 8 3 4" xfId="3451" xr:uid="{00000000-0005-0000-0000-000066060000}"/>
    <cellStyle name="Milliers 2 8 3 5" xfId="4754" xr:uid="{00000000-0005-0000-0000-000067060000}"/>
    <cellStyle name="Milliers 2 8 4" xfId="579" xr:uid="{00000000-0005-0000-0000-000068060000}"/>
    <cellStyle name="Milliers 2 8 4 2" xfId="2434" xr:uid="{00000000-0005-0000-0000-000069060000}"/>
    <cellStyle name="Milliers 2 8 4 3" xfId="3453" xr:uid="{00000000-0005-0000-0000-00006A060000}"/>
    <cellStyle name="Milliers 2 8 4 4" xfId="4756" xr:uid="{00000000-0005-0000-0000-00006B060000}"/>
    <cellStyle name="Milliers 2 8 5" xfId="1936" xr:uid="{00000000-0005-0000-0000-00006C060000}"/>
    <cellStyle name="Milliers 2 8 6" xfId="911" xr:uid="{00000000-0005-0000-0000-00006D060000}"/>
    <cellStyle name="Milliers 2 8 7" xfId="2781" xr:uid="{00000000-0005-0000-0000-00006E060000}"/>
    <cellStyle name="Milliers 2 8 8" xfId="3446" xr:uid="{00000000-0005-0000-0000-00006F060000}"/>
    <cellStyle name="Milliers 2 8 9" xfId="4749" xr:uid="{00000000-0005-0000-0000-000070060000}"/>
    <cellStyle name="Milliers 2 9" xfId="92" xr:uid="{00000000-0005-0000-0000-000071060000}"/>
    <cellStyle name="Milliers 2 9 2" xfId="300" xr:uid="{00000000-0005-0000-0000-000072060000}"/>
    <cellStyle name="Milliers 2 9 2 2" xfId="805" xr:uid="{00000000-0005-0000-0000-000073060000}"/>
    <cellStyle name="Milliers 2 9 2 2 2" xfId="2657" xr:uid="{00000000-0005-0000-0000-000074060000}"/>
    <cellStyle name="Milliers 2 9 2 2 2 2" xfId="3457" xr:uid="{00000000-0005-0000-0000-000075060000}"/>
    <cellStyle name="Milliers 2 9 2 2 2 3" xfId="4760" xr:uid="{00000000-0005-0000-0000-000076060000}"/>
    <cellStyle name="Milliers 2 9 2 2 3" xfId="1683" xr:uid="{00000000-0005-0000-0000-000077060000}"/>
    <cellStyle name="Milliers 2 9 2 2 4" xfId="3456" xr:uid="{00000000-0005-0000-0000-000078060000}"/>
    <cellStyle name="Milliers 2 9 2 2 5" xfId="4759" xr:uid="{00000000-0005-0000-0000-000079060000}"/>
    <cellStyle name="Milliers 2 9 2 3" xfId="2159" xr:uid="{00000000-0005-0000-0000-00007A060000}"/>
    <cellStyle name="Milliers 2 9 2 3 2" xfId="3458" xr:uid="{00000000-0005-0000-0000-00007B060000}"/>
    <cellStyle name="Milliers 2 9 2 3 3" xfId="4761" xr:uid="{00000000-0005-0000-0000-00007C060000}"/>
    <cellStyle name="Milliers 2 9 2 4" xfId="1139" xr:uid="{00000000-0005-0000-0000-00007D060000}"/>
    <cellStyle name="Milliers 2 9 2 5" xfId="3002" xr:uid="{00000000-0005-0000-0000-00007E060000}"/>
    <cellStyle name="Milliers 2 9 2 6" xfId="3455" xr:uid="{00000000-0005-0000-0000-00007F060000}"/>
    <cellStyle name="Milliers 2 9 2 7" xfId="4758" xr:uid="{00000000-0005-0000-0000-000080060000}"/>
    <cellStyle name="Milliers 2 9 3" xfId="471" xr:uid="{00000000-0005-0000-0000-000081060000}"/>
    <cellStyle name="Milliers 2 9 3 2" xfId="2329" xr:uid="{00000000-0005-0000-0000-000082060000}"/>
    <cellStyle name="Milliers 2 9 3 2 2" xfId="3460" xr:uid="{00000000-0005-0000-0000-000083060000}"/>
    <cellStyle name="Milliers 2 9 3 2 3" xfId="4763" xr:uid="{00000000-0005-0000-0000-000084060000}"/>
    <cellStyle name="Milliers 2 9 3 3" xfId="1505" xr:uid="{00000000-0005-0000-0000-000085060000}"/>
    <cellStyle name="Milliers 2 9 3 4" xfId="3459" xr:uid="{00000000-0005-0000-0000-000086060000}"/>
    <cellStyle name="Milliers 2 9 3 5" xfId="4762" xr:uid="{00000000-0005-0000-0000-000087060000}"/>
    <cellStyle name="Milliers 2 9 4" xfId="643" xr:uid="{00000000-0005-0000-0000-000088060000}"/>
    <cellStyle name="Milliers 2 9 4 2" xfId="2498" xr:uid="{00000000-0005-0000-0000-000089060000}"/>
    <cellStyle name="Milliers 2 9 4 3" xfId="3461" xr:uid="{00000000-0005-0000-0000-00008A060000}"/>
    <cellStyle name="Milliers 2 9 4 4" xfId="4764" xr:uid="{00000000-0005-0000-0000-00008B060000}"/>
    <cellStyle name="Milliers 2 9 5" xfId="2000" xr:uid="{00000000-0005-0000-0000-00008C060000}"/>
    <cellStyle name="Milliers 2 9 6" xfId="975" xr:uid="{00000000-0005-0000-0000-00008D060000}"/>
    <cellStyle name="Milliers 2 9 7" xfId="2845" xr:uid="{00000000-0005-0000-0000-00008E060000}"/>
    <cellStyle name="Milliers 2 9 8" xfId="3454" xr:uid="{00000000-0005-0000-0000-00008F060000}"/>
    <cellStyle name="Milliers 2 9 9" xfId="4757" xr:uid="{00000000-0005-0000-0000-000090060000}"/>
    <cellStyle name="Milliers 20" xfId="3462" xr:uid="{00000000-0005-0000-0000-000091060000}"/>
    <cellStyle name="Milliers 20 2" xfId="4765" xr:uid="{00000000-0005-0000-0000-000092060000}"/>
    <cellStyle name="Milliers 21" xfId="3463" xr:uid="{00000000-0005-0000-0000-000093060000}"/>
    <cellStyle name="Milliers 21 2" xfId="4766" xr:uid="{00000000-0005-0000-0000-000094060000}"/>
    <cellStyle name="Milliers 22" xfId="3464" xr:uid="{00000000-0005-0000-0000-000095060000}"/>
    <cellStyle name="Milliers 22 2" xfId="4767" xr:uid="{00000000-0005-0000-0000-000096060000}"/>
    <cellStyle name="Milliers 23" xfId="3465" xr:uid="{00000000-0005-0000-0000-000097060000}"/>
    <cellStyle name="Milliers 23 2" xfId="4768" xr:uid="{00000000-0005-0000-0000-000098060000}"/>
    <cellStyle name="Milliers 24" xfId="3466" xr:uid="{00000000-0005-0000-0000-000099060000}"/>
    <cellStyle name="Milliers 24 2" xfId="4769" xr:uid="{00000000-0005-0000-0000-00009A060000}"/>
    <cellStyle name="Milliers 25" xfId="3467" xr:uid="{00000000-0005-0000-0000-00009B060000}"/>
    <cellStyle name="Milliers 25 2" xfId="4770" xr:uid="{00000000-0005-0000-0000-00009C060000}"/>
    <cellStyle name="Milliers 26" xfId="3468" xr:uid="{00000000-0005-0000-0000-00009D060000}"/>
    <cellStyle name="Milliers 26 2" xfId="4771" xr:uid="{00000000-0005-0000-0000-00009E060000}"/>
    <cellStyle name="Milliers 27" xfId="3153" xr:uid="{00000000-0005-0000-0000-00009F060000}"/>
    <cellStyle name="Milliers 27 2" xfId="4456" xr:uid="{00000000-0005-0000-0000-0000A0060000}"/>
    <cellStyle name="Milliers 28" xfId="3469" xr:uid="{00000000-0005-0000-0000-0000A1060000}"/>
    <cellStyle name="Milliers 29" xfId="3470" xr:uid="{00000000-0005-0000-0000-0000A2060000}"/>
    <cellStyle name="Milliers 29 2" xfId="4772" xr:uid="{00000000-0005-0000-0000-0000A3060000}"/>
    <cellStyle name="Milliers 3" xfId="28" xr:uid="{00000000-0005-0000-0000-0000A4060000}"/>
    <cellStyle name="Milliers 3 2" xfId="163" xr:uid="{00000000-0005-0000-0000-0000A5060000}"/>
    <cellStyle name="Milliers 3 2 2" xfId="5881" xr:uid="{00000000-0005-0000-0000-0000A6060000}"/>
    <cellStyle name="Milliers 3 2 3" xfId="5880" xr:uid="{00000000-0005-0000-0000-0000A7060000}"/>
    <cellStyle name="Milliers 3 3" xfId="3471" xr:uid="{00000000-0005-0000-0000-0000A8060000}"/>
    <cellStyle name="Milliers 3 3 2" xfId="4773" xr:uid="{00000000-0005-0000-0000-0000A9060000}"/>
    <cellStyle name="Milliers 3 3 3" xfId="5882" xr:uid="{00000000-0005-0000-0000-0000AA060000}"/>
    <cellStyle name="Milliers 3 4" xfId="3472" xr:uid="{00000000-0005-0000-0000-0000AB060000}"/>
    <cellStyle name="Milliers 3 5" xfId="5879" xr:uid="{00000000-0005-0000-0000-0000AC060000}"/>
    <cellStyle name="Milliers 30" xfId="3473" xr:uid="{00000000-0005-0000-0000-0000AD060000}"/>
    <cellStyle name="Milliers 30 2" xfId="4774" xr:uid="{00000000-0005-0000-0000-0000AE060000}"/>
    <cellStyle name="Milliers 31" xfId="5978" xr:uid="{00000000-0005-0000-0000-0000AF060000}"/>
    <cellStyle name="Milliers 32" xfId="5982" xr:uid="{00000000-0005-0000-0000-0000B0060000}"/>
    <cellStyle name="Milliers 33" xfId="5979" xr:uid="{00000000-0005-0000-0000-0000B1060000}"/>
    <cellStyle name="Milliers 34" xfId="5983" xr:uid="{00000000-0005-0000-0000-0000B2060000}"/>
    <cellStyle name="Milliers 35" xfId="5977" xr:uid="{00000000-0005-0000-0000-0000B3060000}"/>
    <cellStyle name="Milliers 36" xfId="5975" xr:uid="{00000000-0005-0000-0000-0000B4060000}"/>
    <cellStyle name="Milliers 37" xfId="5967" xr:uid="{00000000-0005-0000-0000-0000B5060000}"/>
    <cellStyle name="Milliers 38" xfId="5973" xr:uid="{00000000-0005-0000-0000-0000B6060000}"/>
    <cellStyle name="Milliers 39" xfId="5972" xr:uid="{00000000-0005-0000-0000-0000B7060000}"/>
    <cellStyle name="Milliers 4" xfId="203" xr:uid="{00000000-0005-0000-0000-0000B8060000}"/>
    <cellStyle name="Milliers 4 2" xfId="722" xr:uid="{00000000-0005-0000-0000-0000B9060000}"/>
    <cellStyle name="Milliers 4 2 2" xfId="3474" xr:uid="{00000000-0005-0000-0000-0000BA060000}"/>
    <cellStyle name="Milliers 4 2 3" xfId="4775" xr:uid="{00000000-0005-0000-0000-0000BB060000}"/>
    <cellStyle name="Milliers 4 3" xfId="1055" xr:uid="{00000000-0005-0000-0000-0000BC060000}"/>
    <cellStyle name="Milliers 4 3 2" xfId="3475" xr:uid="{00000000-0005-0000-0000-0000BD060000}"/>
    <cellStyle name="Milliers 4 4" xfId="5883" xr:uid="{00000000-0005-0000-0000-0000BE060000}"/>
    <cellStyle name="Milliers 40" xfId="5971" xr:uid="{00000000-0005-0000-0000-0000BF060000}"/>
    <cellStyle name="Milliers 41" xfId="5744" xr:uid="{00000000-0005-0000-0000-0000C0060000}"/>
    <cellStyle name="Milliers 42" xfId="5927" xr:uid="{00000000-0005-0000-0000-0000C1060000}"/>
    <cellStyle name="Milliers 43" xfId="5986" xr:uid="{00000000-0005-0000-0000-0000C2060000}"/>
    <cellStyle name="Milliers 44" xfId="5984" xr:uid="{00000000-0005-0000-0000-0000C3060000}"/>
    <cellStyle name="Milliers 45" xfId="5981" xr:uid="{00000000-0005-0000-0000-0000C4060000}"/>
    <cellStyle name="Milliers 46" xfId="5985" xr:uid="{00000000-0005-0000-0000-0000C5060000}"/>
    <cellStyle name="Milliers 47" xfId="5980" xr:uid="{00000000-0005-0000-0000-0000C6060000}"/>
    <cellStyle name="Milliers 48" xfId="5976" xr:uid="{00000000-0005-0000-0000-0000C7060000}"/>
    <cellStyle name="Milliers 49" xfId="5987" xr:uid="{00000000-0005-0000-0000-0000C8060000}"/>
    <cellStyle name="Milliers 5" xfId="881" xr:uid="{00000000-0005-0000-0000-0000C9060000}"/>
    <cellStyle name="Milliers 5 2" xfId="2733" xr:uid="{00000000-0005-0000-0000-0000CA060000}"/>
    <cellStyle name="Milliers 5 2 2" xfId="3478" xr:uid="{00000000-0005-0000-0000-0000CB060000}"/>
    <cellStyle name="Milliers 5 2 2 2" xfId="4778" xr:uid="{00000000-0005-0000-0000-0000CC060000}"/>
    <cellStyle name="Milliers 5 2 3" xfId="3477" xr:uid="{00000000-0005-0000-0000-0000CD060000}"/>
    <cellStyle name="Milliers 5 2 4" xfId="4777" xr:uid="{00000000-0005-0000-0000-0000CE060000}"/>
    <cellStyle name="Milliers 5 3" xfId="893" xr:uid="{00000000-0005-0000-0000-0000CF060000}"/>
    <cellStyle name="Milliers 5 3 2" xfId="3479" xr:uid="{00000000-0005-0000-0000-0000D0060000}"/>
    <cellStyle name="Milliers 5 3 3" xfId="4779" xr:uid="{00000000-0005-0000-0000-0000D1060000}"/>
    <cellStyle name="Milliers 5 4" xfId="3078" xr:uid="{00000000-0005-0000-0000-0000D2060000}"/>
    <cellStyle name="Milliers 5 4 2" xfId="3480" xr:uid="{00000000-0005-0000-0000-0000D3060000}"/>
    <cellStyle name="Milliers 5 4 3" xfId="4780" xr:uid="{00000000-0005-0000-0000-0000D4060000}"/>
    <cellStyle name="Milliers 5 5" xfId="3476" xr:uid="{00000000-0005-0000-0000-0000D5060000}"/>
    <cellStyle name="Milliers 5 6" xfId="4776" xr:uid="{00000000-0005-0000-0000-0000D6060000}"/>
    <cellStyle name="Milliers 5 7" xfId="5884" xr:uid="{00000000-0005-0000-0000-0000D7060000}"/>
    <cellStyle name="Milliers 50" xfId="5988" xr:uid="{00000000-0005-0000-0000-0000D8060000}"/>
    <cellStyle name="Milliers 51" xfId="5989" xr:uid="{00000000-0005-0000-0000-0000D9060000}"/>
    <cellStyle name="Milliers 52" xfId="5990" xr:uid="{00000000-0005-0000-0000-0000DA060000}"/>
    <cellStyle name="Milliers 53" xfId="5991" xr:uid="{00000000-0005-0000-0000-0000DB060000}"/>
    <cellStyle name="Milliers 54" xfId="5992" xr:uid="{00000000-0005-0000-0000-0000DC060000}"/>
    <cellStyle name="Milliers 55" xfId="5993" xr:uid="{00000000-0005-0000-0000-0000DD060000}"/>
    <cellStyle name="Milliers 56" xfId="5994" xr:uid="{00000000-0005-0000-0000-0000DE060000}"/>
    <cellStyle name="Milliers 57" xfId="5998" xr:uid="{00000000-0005-0000-0000-0000DF060000}"/>
    <cellStyle name="Milliers 58" xfId="5996" xr:uid="{00000000-0005-0000-0000-0000E0060000}"/>
    <cellStyle name="Milliers 59" xfId="5997" xr:uid="{00000000-0005-0000-0000-0000E1060000}"/>
    <cellStyle name="Milliers 6" xfId="2077" xr:uid="{00000000-0005-0000-0000-0000E2060000}"/>
    <cellStyle name="Milliers 6 2" xfId="3481" xr:uid="{00000000-0005-0000-0000-0000E3060000}"/>
    <cellStyle name="Milliers 6 2 2" xfId="4781" xr:uid="{00000000-0005-0000-0000-0000E4060000}"/>
    <cellStyle name="Milliers 6 3" xfId="3482" xr:uid="{00000000-0005-0000-0000-0000E5060000}"/>
    <cellStyle name="Milliers 6 4" xfId="5885" xr:uid="{00000000-0005-0000-0000-0000E6060000}"/>
    <cellStyle name="Milliers 60" xfId="5995" xr:uid="{00000000-0005-0000-0000-0000E7060000}"/>
    <cellStyle name="Milliers 61" xfId="5999" xr:uid="{00000000-0005-0000-0000-0000E8060000}"/>
    <cellStyle name="Milliers 62" xfId="6000" xr:uid="{00000000-0005-0000-0000-0000E9060000}"/>
    <cellStyle name="Milliers 63" xfId="6001" xr:uid="{00000000-0005-0000-0000-0000EA060000}"/>
    <cellStyle name="Milliers 64" xfId="6002" xr:uid="{00000000-0005-0000-0000-0000EB060000}"/>
    <cellStyle name="Milliers 65" xfId="6003" xr:uid="{00000000-0005-0000-0000-0000EC060000}"/>
    <cellStyle name="Milliers 66" xfId="6004" xr:uid="{00000000-0005-0000-0000-0000ED060000}"/>
    <cellStyle name="Milliers 67" xfId="6005" xr:uid="{00000000-0005-0000-0000-0000EE060000}"/>
    <cellStyle name="Milliers 68" xfId="6006" xr:uid="{00000000-0005-0000-0000-0000EF060000}"/>
    <cellStyle name="Milliers 69" xfId="6007" xr:uid="{00000000-0005-0000-0000-0000F0060000}"/>
    <cellStyle name="Milliers 7" xfId="3483" xr:uid="{00000000-0005-0000-0000-0000F1060000}"/>
    <cellStyle name="Milliers 7 2" xfId="4782" xr:uid="{00000000-0005-0000-0000-0000F2060000}"/>
    <cellStyle name="Milliers 7 2 2" xfId="5887" xr:uid="{00000000-0005-0000-0000-0000F3060000}"/>
    <cellStyle name="Milliers 7 3" xfId="5886" xr:uid="{00000000-0005-0000-0000-0000F4060000}"/>
    <cellStyle name="Milliers 70" xfId="6008" xr:uid="{00000000-0005-0000-0000-0000F5060000}"/>
    <cellStyle name="Milliers 71" xfId="6009" xr:uid="{00000000-0005-0000-0000-0000F6060000}"/>
    <cellStyle name="Milliers 72" xfId="6010" xr:uid="{00000000-0005-0000-0000-0000F7060000}"/>
    <cellStyle name="Milliers 73" xfId="6011" xr:uid="{00000000-0005-0000-0000-0000F8060000}"/>
    <cellStyle name="Milliers 74" xfId="6012" xr:uid="{00000000-0005-0000-0000-0000F9060000}"/>
    <cellStyle name="Milliers 75" xfId="6013" xr:uid="{00000000-0005-0000-0000-0000FA060000}"/>
    <cellStyle name="Milliers 76" xfId="6014" xr:uid="{00000000-0005-0000-0000-0000FB060000}"/>
    <cellStyle name="Milliers 77" xfId="6015" xr:uid="{00000000-0005-0000-0000-0000FC060000}"/>
    <cellStyle name="Milliers 78" xfId="6016" xr:uid="{00000000-0005-0000-0000-0000FD060000}"/>
    <cellStyle name="Milliers 79" xfId="6017" xr:uid="{00000000-0005-0000-0000-0000FE060000}"/>
    <cellStyle name="Milliers 8" xfId="3484" xr:uid="{00000000-0005-0000-0000-0000FF060000}"/>
    <cellStyle name="Milliers 8 2" xfId="4783" xr:uid="{00000000-0005-0000-0000-000000070000}"/>
    <cellStyle name="Milliers 8 2 2" xfId="5889" xr:uid="{00000000-0005-0000-0000-000001070000}"/>
    <cellStyle name="Milliers 8 3" xfId="5890" xr:uid="{00000000-0005-0000-0000-000002070000}"/>
    <cellStyle name="Milliers 8 4" xfId="5891" xr:uid="{00000000-0005-0000-0000-000003070000}"/>
    <cellStyle name="Milliers 8 5" xfId="5888" xr:uid="{00000000-0005-0000-0000-000004070000}"/>
    <cellStyle name="Milliers 80" xfId="6018" xr:uid="{00000000-0005-0000-0000-000005070000}"/>
    <cellStyle name="Milliers 81" xfId="6019" xr:uid="{00000000-0005-0000-0000-000006070000}"/>
    <cellStyle name="Milliers 82" xfId="6020" xr:uid="{00000000-0005-0000-0000-000007070000}"/>
    <cellStyle name="Milliers 9" xfId="3485" xr:uid="{00000000-0005-0000-0000-000008070000}"/>
    <cellStyle name="Milliers 9 2" xfId="4784" xr:uid="{00000000-0005-0000-0000-000009070000}"/>
    <cellStyle name="Milliers 9 2 2" xfId="5893" xr:uid="{00000000-0005-0000-0000-00000A070000}"/>
    <cellStyle name="Milliers 9 3" xfId="5892" xr:uid="{00000000-0005-0000-0000-00000B070000}"/>
    <cellStyle name="Monétaire 2" xfId="3486" xr:uid="{00000000-0005-0000-0000-00000C070000}"/>
    <cellStyle name="Monétaire 2 2" xfId="4785" xr:uid="{00000000-0005-0000-0000-00000D070000}"/>
    <cellStyle name="Neutral" xfId="5894" xr:uid="{00000000-0005-0000-0000-00000E070000}"/>
    <cellStyle name="Neutral 2" xfId="5895" xr:uid="{00000000-0005-0000-0000-00000F070000}"/>
    <cellStyle name="Neutral_08 OUVERTURE NOVEMBRE 2012." xfId="5896" xr:uid="{00000000-0005-0000-0000-000010070000}"/>
    <cellStyle name="Neutre 2" xfId="204" xr:uid="{00000000-0005-0000-0000-000011070000}"/>
    <cellStyle name="Normal" xfId="0" builtinId="0"/>
    <cellStyle name="Normal 10" xfId="5" xr:uid="{00000000-0005-0000-0000-000013070000}"/>
    <cellStyle name="Normal 10 10" xfId="5897" xr:uid="{00000000-0005-0000-0000-000014070000}"/>
    <cellStyle name="Normal 10 2" xfId="220" xr:uid="{00000000-0005-0000-0000-000015070000}"/>
    <cellStyle name="Normal 10 2 2" xfId="724" xr:uid="{00000000-0005-0000-0000-000016070000}"/>
    <cellStyle name="Normal 10 2 2 2" xfId="2577" xr:uid="{00000000-0005-0000-0000-000017070000}"/>
    <cellStyle name="Normal 10 2 2 2 2" xfId="3490" xr:uid="{00000000-0005-0000-0000-000018070000}"/>
    <cellStyle name="Normal 10 2 2 2 3" xfId="4789" xr:uid="{00000000-0005-0000-0000-000019070000}"/>
    <cellStyle name="Normal 10 2 2 3" xfId="1603" xr:uid="{00000000-0005-0000-0000-00001A070000}"/>
    <cellStyle name="Normal 10 2 2 4" xfId="3489" xr:uid="{00000000-0005-0000-0000-00001B070000}"/>
    <cellStyle name="Normal 10 2 2 5" xfId="4788" xr:uid="{00000000-0005-0000-0000-00001C070000}"/>
    <cellStyle name="Normal 10 2 3" xfId="2079" xr:uid="{00000000-0005-0000-0000-00001D070000}"/>
    <cellStyle name="Normal 10 2 3 2" xfId="3491" xr:uid="{00000000-0005-0000-0000-00001E070000}"/>
    <cellStyle name="Normal 10 2 3 3" xfId="4790" xr:uid="{00000000-0005-0000-0000-00001F070000}"/>
    <cellStyle name="Normal 10 2 4" xfId="1059" xr:uid="{00000000-0005-0000-0000-000020070000}"/>
    <cellStyle name="Normal 10 2 5" xfId="2922" xr:uid="{00000000-0005-0000-0000-000021070000}"/>
    <cellStyle name="Normal 10 2 6" xfId="3488" xr:uid="{00000000-0005-0000-0000-000022070000}"/>
    <cellStyle name="Normal 10 2 7" xfId="4787" xr:uid="{00000000-0005-0000-0000-000023070000}"/>
    <cellStyle name="Normal 10 3" xfId="391" xr:uid="{00000000-0005-0000-0000-000024070000}"/>
    <cellStyle name="Normal 10 3 2" xfId="2249" xr:uid="{00000000-0005-0000-0000-000025070000}"/>
    <cellStyle name="Normal 10 3 2 2" xfId="3493" xr:uid="{00000000-0005-0000-0000-000026070000}"/>
    <cellStyle name="Normal 10 3 2 3" xfId="4792" xr:uid="{00000000-0005-0000-0000-000027070000}"/>
    <cellStyle name="Normal 10 3 3" xfId="1424" xr:uid="{00000000-0005-0000-0000-000028070000}"/>
    <cellStyle name="Normal 10 3 4" xfId="3492" xr:uid="{00000000-0005-0000-0000-000029070000}"/>
    <cellStyle name="Normal 10 3 5" xfId="4791" xr:uid="{00000000-0005-0000-0000-00002A070000}"/>
    <cellStyle name="Normal 10 4" xfId="561" xr:uid="{00000000-0005-0000-0000-00002B070000}"/>
    <cellStyle name="Normal 10 4 2" xfId="2417" xr:uid="{00000000-0005-0000-0000-00002C070000}"/>
    <cellStyle name="Normal 10 4 3" xfId="3494" xr:uid="{00000000-0005-0000-0000-00002D070000}"/>
    <cellStyle name="Normal 10 4 4" xfId="4793" xr:uid="{00000000-0005-0000-0000-00002E070000}"/>
    <cellStyle name="Normal 10 5" xfId="1920" xr:uid="{00000000-0005-0000-0000-00002F070000}"/>
    <cellStyle name="Normal 10 6" xfId="895" xr:uid="{00000000-0005-0000-0000-000030070000}"/>
    <cellStyle name="Normal 10 7" xfId="2765" xr:uid="{00000000-0005-0000-0000-000031070000}"/>
    <cellStyle name="Normal 10 8" xfId="3487" xr:uid="{00000000-0005-0000-0000-000032070000}"/>
    <cellStyle name="Normal 10 9" xfId="4786" xr:uid="{00000000-0005-0000-0000-000033070000}"/>
    <cellStyle name="Normal 11" xfId="6" xr:uid="{00000000-0005-0000-0000-000034070000}"/>
    <cellStyle name="Normal 11 10" xfId="5898" xr:uid="{00000000-0005-0000-0000-000035070000}"/>
    <cellStyle name="Normal 11 2" xfId="221" xr:uid="{00000000-0005-0000-0000-000036070000}"/>
    <cellStyle name="Normal 11 2 2" xfId="725" xr:uid="{00000000-0005-0000-0000-000037070000}"/>
    <cellStyle name="Normal 11 2 2 2" xfId="2578" xr:uid="{00000000-0005-0000-0000-000038070000}"/>
    <cellStyle name="Normal 11 2 2 2 2" xfId="3498" xr:uid="{00000000-0005-0000-0000-000039070000}"/>
    <cellStyle name="Normal 11 2 2 2 3" xfId="4797" xr:uid="{00000000-0005-0000-0000-00003A070000}"/>
    <cellStyle name="Normal 11 2 2 3" xfId="1604" xr:uid="{00000000-0005-0000-0000-00003B070000}"/>
    <cellStyle name="Normal 11 2 2 4" xfId="3497" xr:uid="{00000000-0005-0000-0000-00003C070000}"/>
    <cellStyle name="Normal 11 2 2 5" xfId="4796" xr:uid="{00000000-0005-0000-0000-00003D070000}"/>
    <cellStyle name="Normal 11 2 3" xfId="2080" xr:uid="{00000000-0005-0000-0000-00003E070000}"/>
    <cellStyle name="Normal 11 2 3 2" xfId="3499" xr:uid="{00000000-0005-0000-0000-00003F070000}"/>
    <cellStyle name="Normal 11 2 3 3" xfId="4798" xr:uid="{00000000-0005-0000-0000-000040070000}"/>
    <cellStyle name="Normal 11 2 4" xfId="1060" xr:uid="{00000000-0005-0000-0000-000041070000}"/>
    <cellStyle name="Normal 11 2 5" xfId="2923" xr:uid="{00000000-0005-0000-0000-000042070000}"/>
    <cellStyle name="Normal 11 2 6" xfId="3496" xr:uid="{00000000-0005-0000-0000-000043070000}"/>
    <cellStyle name="Normal 11 2 7" xfId="4795" xr:uid="{00000000-0005-0000-0000-000044070000}"/>
    <cellStyle name="Normal 11 3" xfId="392" xr:uid="{00000000-0005-0000-0000-000045070000}"/>
    <cellStyle name="Normal 11 3 2" xfId="2250" xr:uid="{00000000-0005-0000-0000-000046070000}"/>
    <cellStyle name="Normal 11 3 2 2" xfId="3501" xr:uid="{00000000-0005-0000-0000-000047070000}"/>
    <cellStyle name="Normal 11 3 2 3" xfId="4800" xr:uid="{00000000-0005-0000-0000-000048070000}"/>
    <cellStyle name="Normal 11 3 3" xfId="1425" xr:uid="{00000000-0005-0000-0000-000049070000}"/>
    <cellStyle name="Normal 11 3 4" xfId="3500" xr:uid="{00000000-0005-0000-0000-00004A070000}"/>
    <cellStyle name="Normal 11 3 5" xfId="4799" xr:uid="{00000000-0005-0000-0000-00004B070000}"/>
    <cellStyle name="Normal 11 4" xfId="562" xr:uid="{00000000-0005-0000-0000-00004C070000}"/>
    <cellStyle name="Normal 11 4 2" xfId="2418" xr:uid="{00000000-0005-0000-0000-00004D070000}"/>
    <cellStyle name="Normal 11 4 3" xfId="3502" xr:uid="{00000000-0005-0000-0000-00004E070000}"/>
    <cellStyle name="Normal 11 4 4" xfId="4801" xr:uid="{00000000-0005-0000-0000-00004F070000}"/>
    <cellStyle name="Normal 11 5" xfId="1921" xr:uid="{00000000-0005-0000-0000-000050070000}"/>
    <cellStyle name="Normal 11 6" xfId="896" xr:uid="{00000000-0005-0000-0000-000051070000}"/>
    <cellStyle name="Normal 11 7" xfId="2766" xr:uid="{00000000-0005-0000-0000-000052070000}"/>
    <cellStyle name="Normal 11 8" xfId="3495" xr:uid="{00000000-0005-0000-0000-000053070000}"/>
    <cellStyle name="Normal 11 9" xfId="4794" xr:uid="{00000000-0005-0000-0000-000054070000}"/>
    <cellStyle name="Normal 12" xfId="7" xr:uid="{00000000-0005-0000-0000-000055070000}"/>
    <cellStyle name="Normal 12 2" xfId="222" xr:uid="{00000000-0005-0000-0000-000056070000}"/>
    <cellStyle name="Normal 12 2 2" xfId="726" xr:uid="{00000000-0005-0000-0000-000057070000}"/>
    <cellStyle name="Normal 12 2 2 2" xfId="2579" xr:uid="{00000000-0005-0000-0000-000058070000}"/>
    <cellStyle name="Normal 12 2 2 2 2" xfId="3506" xr:uid="{00000000-0005-0000-0000-000059070000}"/>
    <cellStyle name="Normal 12 2 2 2 3" xfId="4805" xr:uid="{00000000-0005-0000-0000-00005A070000}"/>
    <cellStyle name="Normal 12 2 2 3" xfId="1605" xr:uid="{00000000-0005-0000-0000-00005B070000}"/>
    <cellStyle name="Normal 12 2 2 4" xfId="3505" xr:uid="{00000000-0005-0000-0000-00005C070000}"/>
    <cellStyle name="Normal 12 2 2 5" xfId="4804" xr:uid="{00000000-0005-0000-0000-00005D070000}"/>
    <cellStyle name="Normal 12 2 3" xfId="2081" xr:uid="{00000000-0005-0000-0000-00005E070000}"/>
    <cellStyle name="Normal 12 2 3 2" xfId="3507" xr:uid="{00000000-0005-0000-0000-00005F070000}"/>
    <cellStyle name="Normal 12 2 3 3" xfId="4806" xr:uid="{00000000-0005-0000-0000-000060070000}"/>
    <cellStyle name="Normal 12 2 4" xfId="1061" xr:uid="{00000000-0005-0000-0000-000061070000}"/>
    <cellStyle name="Normal 12 2 5" xfId="2924" xr:uid="{00000000-0005-0000-0000-000062070000}"/>
    <cellStyle name="Normal 12 2 6" xfId="3504" xr:uid="{00000000-0005-0000-0000-000063070000}"/>
    <cellStyle name="Normal 12 2 7" xfId="4803" xr:uid="{00000000-0005-0000-0000-000064070000}"/>
    <cellStyle name="Normal 12 3" xfId="393" xr:uid="{00000000-0005-0000-0000-000065070000}"/>
    <cellStyle name="Normal 12 3 2" xfId="2251" xr:uid="{00000000-0005-0000-0000-000066070000}"/>
    <cellStyle name="Normal 12 3 2 2" xfId="3509" xr:uid="{00000000-0005-0000-0000-000067070000}"/>
    <cellStyle name="Normal 12 3 2 3" xfId="4808" xr:uid="{00000000-0005-0000-0000-000068070000}"/>
    <cellStyle name="Normal 12 3 3" xfId="1426" xr:uid="{00000000-0005-0000-0000-000069070000}"/>
    <cellStyle name="Normal 12 3 4" xfId="3508" xr:uid="{00000000-0005-0000-0000-00006A070000}"/>
    <cellStyle name="Normal 12 3 5" xfId="4807" xr:uid="{00000000-0005-0000-0000-00006B070000}"/>
    <cellStyle name="Normal 12 4" xfId="563" xr:uid="{00000000-0005-0000-0000-00006C070000}"/>
    <cellStyle name="Normal 12 4 2" xfId="2419" xr:uid="{00000000-0005-0000-0000-00006D070000}"/>
    <cellStyle name="Normal 12 4 3" xfId="3510" xr:uid="{00000000-0005-0000-0000-00006E070000}"/>
    <cellStyle name="Normal 12 4 4" xfId="4809" xr:uid="{00000000-0005-0000-0000-00006F070000}"/>
    <cellStyle name="Normal 12 5" xfId="1922" xr:uid="{00000000-0005-0000-0000-000070070000}"/>
    <cellStyle name="Normal 12 6" xfId="897" xr:uid="{00000000-0005-0000-0000-000071070000}"/>
    <cellStyle name="Normal 12 7" xfId="2767" xr:uid="{00000000-0005-0000-0000-000072070000}"/>
    <cellStyle name="Normal 12 8" xfId="3503" xr:uid="{00000000-0005-0000-0000-000073070000}"/>
    <cellStyle name="Normal 12 9" xfId="4802" xr:uid="{00000000-0005-0000-0000-000074070000}"/>
    <cellStyle name="Normal 13" xfId="8" xr:uid="{00000000-0005-0000-0000-000075070000}"/>
    <cellStyle name="Normal 13 2" xfId="223" xr:uid="{00000000-0005-0000-0000-000076070000}"/>
    <cellStyle name="Normal 13 2 2" xfId="727" xr:uid="{00000000-0005-0000-0000-000077070000}"/>
    <cellStyle name="Normal 13 2 2 2" xfId="2580" xr:uid="{00000000-0005-0000-0000-000078070000}"/>
    <cellStyle name="Normal 13 2 2 2 2" xfId="3514" xr:uid="{00000000-0005-0000-0000-000079070000}"/>
    <cellStyle name="Normal 13 2 2 2 3" xfId="4813" xr:uid="{00000000-0005-0000-0000-00007A070000}"/>
    <cellStyle name="Normal 13 2 2 3" xfId="1606" xr:uid="{00000000-0005-0000-0000-00007B070000}"/>
    <cellStyle name="Normal 13 2 2 4" xfId="3513" xr:uid="{00000000-0005-0000-0000-00007C070000}"/>
    <cellStyle name="Normal 13 2 2 5" xfId="4812" xr:uid="{00000000-0005-0000-0000-00007D070000}"/>
    <cellStyle name="Normal 13 2 3" xfId="2082" xr:uid="{00000000-0005-0000-0000-00007E070000}"/>
    <cellStyle name="Normal 13 2 3 2" xfId="3515" xr:uid="{00000000-0005-0000-0000-00007F070000}"/>
    <cellStyle name="Normal 13 2 3 3" xfId="4814" xr:uid="{00000000-0005-0000-0000-000080070000}"/>
    <cellStyle name="Normal 13 2 4" xfId="1062" xr:uid="{00000000-0005-0000-0000-000081070000}"/>
    <cellStyle name="Normal 13 2 5" xfId="2925" xr:uid="{00000000-0005-0000-0000-000082070000}"/>
    <cellStyle name="Normal 13 2 6" xfId="3512" xr:uid="{00000000-0005-0000-0000-000083070000}"/>
    <cellStyle name="Normal 13 2 7" xfId="4811" xr:uid="{00000000-0005-0000-0000-000084070000}"/>
    <cellStyle name="Normal 13 3" xfId="394" xr:uid="{00000000-0005-0000-0000-000085070000}"/>
    <cellStyle name="Normal 13 3 2" xfId="884" xr:uid="{00000000-0005-0000-0000-000086070000}"/>
    <cellStyle name="Normal 13 3 2 2" xfId="2735" xr:uid="{00000000-0005-0000-0000-000087070000}"/>
    <cellStyle name="Normal 13 3 2 2 2" xfId="3518" xr:uid="{00000000-0005-0000-0000-000088070000}"/>
    <cellStyle name="Normal 13 3 2 2 3" xfId="4817" xr:uid="{00000000-0005-0000-0000-000089070000}"/>
    <cellStyle name="Normal 13 3 2 3" xfId="3517" xr:uid="{00000000-0005-0000-0000-00008A070000}"/>
    <cellStyle name="Normal 13 3 2 4" xfId="4816" xr:uid="{00000000-0005-0000-0000-00008B070000}"/>
    <cellStyle name="Normal 13 3 3" xfId="2252" xr:uid="{00000000-0005-0000-0000-00008C070000}"/>
    <cellStyle name="Normal 13 3 3 2" xfId="3519" xr:uid="{00000000-0005-0000-0000-00008D070000}"/>
    <cellStyle name="Normal 13 3 3 3" xfId="4818" xr:uid="{00000000-0005-0000-0000-00008E070000}"/>
    <cellStyle name="Normal 13 3 4" xfId="1427" xr:uid="{00000000-0005-0000-0000-00008F070000}"/>
    <cellStyle name="Normal 13 3 5" xfId="3080" xr:uid="{00000000-0005-0000-0000-000090070000}"/>
    <cellStyle name="Normal 13 3 6" xfId="3516" xr:uid="{00000000-0005-0000-0000-000091070000}"/>
    <cellStyle name="Normal 13 3 7" xfId="4815" xr:uid="{00000000-0005-0000-0000-000092070000}"/>
    <cellStyle name="Normal 13 4" xfId="564" xr:uid="{00000000-0005-0000-0000-000093070000}"/>
    <cellStyle name="Normal 13 4 2" xfId="2420" xr:uid="{00000000-0005-0000-0000-000094070000}"/>
    <cellStyle name="Normal 13 4 2 2" xfId="3521" xr:uid="{00000000-0005-0000-0000-000095070000}"/>
    <cellStyle name="Normal 13 4 2 3" xfId="4820" xr:uid="{00000000-0005-0000-0000-000096070000}"/>
    <cellStyle name="Normal 13 4 3" xfId="3520" xr:uid="{00000000-0005-0000-0000-000097070000}"/>
    <cellStyle name="Normal 13 4 4" xfId="4819" xr:uid="{00000000-0005-0000-0000-000098070000}"/>
    <cellStyle name="Normal 13 5" xfId="1923" xr:uid="{00000000-0005-0000-0000-000099070000}"/>
    <cellStyle name="Normal 13 5 2" xfId="3148" xr:uid="{00000000-0005-0000-0000-00009A070000}"/>
    <cellStyle name="Normal 13 5 3" xfId="4452" xr:uid="{00000000-0005-0000-0000-00009B070000}"/>
    <cellStyle name="Normal 13 6" xfId="898" xr:uid="{00000000-0005-0000-0000-00009C070000}"/>
    <cellStyle name="Normal 13 7" xfId="2768" xr:uid="{00000000-0005-0000-0000-00009D070000}"/>
    <cellStyle name="Normal 13 8" xfId="3511" xr:uid="{00000000-0005-0000-0000-00009E070000}"/>
    <cellStyle name="Normal 13 9" xfId="4810" xr:uid="{00000000-0005-0000-0000-00009F070000}"/>
    <cellStyle name="Normal 14" xfId="9" xr:uid="{00000000-0005-0000-0000-0000A0070000}"/>
    <cellStyle name="Normal 14 2" xfId="224" xr:uid="{00000000-0005-0000-0000-0000A1070000}"/>
    <cellStyle name="Normal 14 2 2" xfId="728" xr:uid="{00000000-0005-0000-0000-0000A2070000}"/>
    <cellStyle name="Normal 14 2 2 2" xfId="2581" xr:uid="{00000000-0005-0000-0000-0000A3070000}"/>
    <cellStyle name="Normal 14 2 2 2 2" xfId="3525" xr:uid="{00000000-0005-0000-0000-0000A4070000}"/>
    <cellStyle name="Normal 14 2 2 2 3" xfId="4824" xr:uid="{00000000-0005-0000-0000-0000A5070000}"/>
    <cellStyle name="Normal 14 2 2 3" xfId="1607" xr:uid="{00000000-0005-0000-0000-0000A6070000}"/>
    <cellStyle name="Normal 14 2 2 4" xfId="3524" xr:uid="{00000000-0005-0000-0000-0000A7070000}"/>
    <cellStyle name="Normal 14 2 2 5" xfId="4823" xr:uid="{00000000-0005-0000-0000-0000A8070000}"/>
    <cellStyle name="Normal 14 2 3" xfId="2083" xr:uid="{00000000-0005-0000-0000-0000A9070000}"/>
    <cellStyle name="Normal 14 2 3 2" xfId="3526" xr:uid="{00000000-0005-0000-0000-0000AA070000}"/>
    <cellStyle name="Normal 14 2 3 3" xfId="4825" xr:uid="{00000000-0005-0000-0000-0000AB070000}"/>
    <cellStyle name="Normal 14 2 4" xfId="1063" xr:uid="{00000000-0005-0000-0000-0000AC070000}"/>
    <cellStyle name="Normal 14 2 5" xfId="2926" xr:uid="{00000000-0005-0000-0000-0000AD070000}"/>
    <cellStyle name="Normal 14 2 6" xfId="3523" xr:uid="{00000000-0005-0000-0000-0000AE070000}"/>
    <cellStyle name="Normal 14 2 7" xfId="4822" xr:uid="{00000000-0005-0000-0000-0000AF070000}"/>
    <cellStyle name="Normal 14 3" xfId="395" xr:uid="{00000000-0005-0000-0000-0000B0070000}"/>
    <cellStyle name="Normal 14 3 2" xfId="2253" xr:uid="{00000000-0005-0000-0000-0000B1070000}"/>
    <cellStyle name="Normal 14 3 2 2" xfId="3528" xr:uid="{00000000-0005-0000-0000-0000B2070000}"/>
    <cellStyle name="Normal 14 3 2 3" xfId="4827" xr:uid="{00000000-0005-0000-0000-0000B3070000}"/>
    <cellStyle name="Normal 14 3 3" xfId="1428" xr:uid="{00000000-0005-0000-0000-0000B4070000}"/>
    <cellStyle name="Normal 14 3 4" xfId="3527" xr:uid="{00000000-0005-0000-0000-0000B5070000}"/>
    <cellStyle name="Normal 14 3 5" xfId="4826" xr:uid="{00000000-0005-0000-0000-0000B6070000}"/>
    <cellStyle name="Normal 14 4" xfId="565" xr:uid="{00000000-0005-0000-0000-0000B7070000}"/>
    <cellStyle name="Normal 14 4 2" xfId="2421" xr:uid="{00000000-0005-0000-0000-0000B8070000}"/>
    <cellStyle name="Normal 14 4 3" xfId="3529" xr:uid="{00000000-0005-0000-0000-0000B9070000}"/>
    <cellStyle name="Normal 14 4 4" xfId="4828" xr:uid="{00000000-0005-0000-0000-0000BA070000}"/>
    <cellStyle name="Normal 14 5" xfId="1924" xr:uid="{00000000-0005-0000-0000-0000BB070000}"/>
    <cellStyle name="Normal 14 6" xfId="899" xr:uid="{00000000-0005-0000-0000-0000BC070000}"/>
    <cellStyle name="Normal 14 7" xfId="2769" xr:uid="{00000000-0005-0000-0000-0000BD070000}"/>
    <cellStyle name="Normal 14 8" xfId="3522" xr:uid="{00000000-0005-0000-0000-0000BE070000}"/>
    <cellStyle name="Normal 14 9" xfId="4821" xr:uid="{00000000-0005-0000-0000-0000BF070000}"/>
    <cellStyle name="Normal 15" xfId="10" xr:uid="{00000000-0005-0000-0000-0000C0070000}"/>
    <cellStyle name="Normal 15 2" xfId="225" xr:uid="{00000000-0005-0000-0000-0000C1070000}"/>
    <cellStyle name="Normal 15 2 2" xfId="729" xr:uid="{00000000-0005-0000-0000-0000C2070000}"/>
    <cellStyle name="Normal 15 2 2 2" xfId="2582" xr:uid="{00000000-0005-0000-0000-0000C3070000}"/>
    <cellStyle name="Normal 15 2 2 2 2" xfId="3533" xr:uid="{00000000-0005-0000-0000-0000C4070000}"/>
    <cellStyle name="Normal 15 2 2 2 3" xfId="4832" xr:uid="{00000000-0005-0000-0000-0000C5070000}"/>
    <cellStyle name="Normal 15 2 2 3" xfId="1608" xr:uid="{00000000-0005-0000-0000-0000C6070000}"/>
    <cellStyle name="Normal 15 2 2 4" xfId="3532" xr:uid="{00000000-0005-0000-0000-0000C7070000}"/>
    <cellStyle name="Normal 15 2 2 5" xfId="4831" xr:uid="{00000000-0005-0000-0000-0000C8070000}"/>
    <cellStyle name="Normal 15 2 3" xfId="2084" xr:uid="{00000000-0005-0000-0000-0000C9070000}"/>
    <cellStyle name="Normal 15 2 3 2" xfId="3534" xr:uid="{00000000-0005-0000-0000-0000CA070000}"/>
    <cellStyle name="Normal 15 2 3 3" xfId="4833" xr:uid="{00000000-0005-0000-0000-0000CB070000}"/>
    <cellStyle name="Normal 15 2 4" xfId="1064" xr:uid="{00000000-0005-0000-0000-0000CC070000}"/>
    <cellStyle name="Normal 15 2 5" xfId="2927" xr:uid="{00000000-0005-0000-0000-0000CD070000}"/>
    <cellStyle name="Normal 15 2 6" xfId="3531" xr:uid="{00000000-0005-0000-0000-0000CE070000}"/>
    <cellStyle name="Normal 15 2 7" xfId="4830" xr:uid="{00000000-0005-0000-0000-0000CF070000}"/>
    <cellStyle name="Normal 15 3" xfId="396" xr:uid="{00000000-0005-0000-0000-0000D0070000}"/>
    <cellStyle name="Normal 15 3 2" xfId="2254" xr:uid="{00000000-0005-0000-0000-0000D1070000}"/>
    <cellStyle name="Normal 15 3 2 2" xfId="3536" xr:uid="{00000000-0005-0000-0000-0000D2070000}"/>
    <cellStyle name="Normal 15 3 2 3" xfId="4835" xr:uid="{00000000-0005-0000-0000-0000D3070000}"/>
    <cellStyle name="Normal 15 3 3" xfId="1429" xr:uid="{00000000-0005-0000-0000-0000D4070000}"/>
    <cellStyle name="Normal 15 3 4" xfId="3535" xr:uid="{00000000-0005-0000-0000-0000D5070000}"/>
    <cellStyle name="Normal 15 3 5" xfId="4834" xr:uid="{00000000-0005-0000-0000-0000D6070000}"/>
    <cellStyle name="Normal 15 4" xfId="566" xr:uid="{00000000-0005-0000-0000-0000D7070000}"/>
    <cellStyle name="Normal 15 4 2" xfId="2422" xr:uid="{00000000-0005-0000-0000-0000D8070000}"/>
    <cellStyle name="Normal 15 4 3" xfId="3537" xr:uid="{00000000-0005-0000-0000-0000D9070000}"/>
    <cellStyle name="Normal 15 4 4" xfId="4836" xr:uid="{00000000-0005-0000-0000-0000DA070000}"/>
    <cellStyle name="Normal 15 5" xfId="1925" xr:uid="{00000000-0005-0000-0000-0000DB070000}"/>
    <cellStyle name="Normal 15 6" xfId="900" xr:uid="{00000000-0005-0000-0000-0000DC070000}"/>
    <cellStyle name="Normal 15 7" xfId="2770" xr:uid="{00000000-0005-0000-0000-0000DD070000}"/>
    <cellStyle name="Normal 15 8" xfId="3530" xr:uid="{00000000-0005-0000-0000-0000DE070000}"/>
    <cellStyle name="Normal 15 9" xfId="4829" xr:uid="{00000000-0005-0000-0000-0000DF070000}"/>
    <cellStyle name="Normal 16" xfId="11" xr:uid="{00000000-0005-0000-0000-0000E0070000}"/>
    <cellStyle name="Normal 16 2" xfId="226" xr:uid="{00000000-0005-0000-0000-0000E1070000}"/>
    <cellStyle name="Normal 16 2 2" xfId="730" xr:uid="{00000000-0005-0000-0000-0000E2070000}"/>
    <cellStyle name="Normal 16 2 2 2" xfId="2583" xr:uid="{00000000-0005-0000-0000-0000E3070000}"/>
    <cellStyle name="Normal 16 2 2 2 2" xfId="3541" xr:uid="{00000000-0005-0000-0000-0000E4070000}"/>
    <cellStyle name="Normal 16 2 2 2 3" xfId="4840" xr:uid="{00000000-0005-0000-0000-0000E5070000}"/>
    <cellStyle name="Normal 16 2 2 3" xfId="1609" xr:uid="{00000000-0005-0000-0000-0000E6070000}"/>
    <cellStyle name="Normal 16 2 2 4" xfId="3540" xr:uid="{00000000-0005-0000-0000-0000E7070000}"/>
    <cellStyle name="Normal 16 2 2 5" xfId="4839" xr:uid="{00000000-0005-0000-0000-0000E8070000}"/>
    <cellStyle name="Normal 16 2 3" xfId="2085" xr:uid="{00000000-0005-0000-0000-0000E9070000}"/>
    <cellStyle name="Normal 16 2 3 2" xfId="3542" xr:uid="{00000000-0005-0000-0000-0000EA070000}"/>
    <cellStyle name="Normal 16 2 3 3" xfId="4841" xr:uid="{00000000-0005-0000-0000-0000EB070000}"/>
    <cellStyle name="Normal 16 2 4" xfId="1065" xr:uid="{00000000-0005-0000-0000-0000EC070000}"/>
    <cellStyle name="Normal 16 2 5" xfId="2928" xr:uid="{00000000-0005-0000-0000-0000ED070000}"/>
    <cellStyle name="Normal 16 2 6" xfId="3539" xr:uid="{00000000-0005-0000-0000-0000EE070000}"/>
    <cellStyle name="Normal 16 2 7" xfId="4838" xr:uid="{00000000-0005-0000-0000-0000EF070000}"/>
    <cellStyle name="Normal 16 3" xfId="397" xr:uid="{00000000-0005-0000-0000-0000F0070000}"/>
    <cellStyle name="Normal 16 3 2" xfId="2255" xr:uid="{00000000-0005-0000-0000-0000F1070000}"/>
    <cellStyle name="Normal 16 3 2 2" xfId="3544" xr:uid="{00000000-0005-0000-0000-0000F2070000}"/>
    <cellStyle name="Normal 16 3 2 3" xfId="4843" xr:uid="{00000000-0005-0000-0000-0000F3070000}"/>
    <cellStyle name="Normal 16 3 3" xfId="1430" xr:uid="{00000000-0005-0000-0000-0000F4070000}"/>
    <cellStyle name="Normal 16 3 4" xfId="3543" xr:uid="{00000000-0005-0000-0000-0000F5070000}"/>
    <cellStyle name="Normal 16 3 5" xfId="4842" xr:uid="{00000000-0005-0000-0000-0000F6070000}"/>
    <cellStyle name="Normal 16 4" xfId="567" xr:uid="{00000000-0005-0000-0000-0000F7070000}"/>
    <cellStyle name="Normal 16 4 2" xfId="2423" xr:uid="{00000000-0005-0000-0000-0000F8070000}"/>
    <cellStyle name="Normal 16 4 3" xfId="3545" xr:uid="{00000000-0005-0000-0000-0000F9070000}"/>
    <cellStyle name="Normal 16 4 4" xfId="4844" xr:uid="{00000000-0005-0000-0000-0000FA070000}"/>
    <cellStyle name="Normal 16 5" xfId="1926" xr:uid="{00000000-0005-0000-0000-0000FB070000}"/>
    <cellStyle name="Normal 16 6" xfId="901" xr:uid="{00000000-0005-0000-0000-0000FC070000}"/>
    <cellStyle name="Normal 16 7" xfId="2771" xr:uid="{00000000-0005-0000-0000-0000FD070000}"/>
    <cellStyle name="Normal 16 8" xfId="3538" xr:uid="{00000000-0005-0000-0000-0000FE070000}"/>
    <cellStyle name="Normal 16 9" xfId="4837" xr:uid="{00000000-0005-0000-0000-0000FF070000}"/>
    <cellStyle name="Normal 17" xfId="12" xr:uid="{00000000-0005-0000-0000-000000080000}"/>
    <cellStyle name="Normal 17 2" xfId="227" xr:uid="{00000000-0005-0000-0000-000001080000}"/>
    <cellStyle name="Normal 17 2 2" xfId="731" xr:uid="{00000000-0005-0000-0000-000002080000}"/>
    <cellStyle name="Normal 17 2 2 2" xfId="2584" xr:uid="{00000000-0005-0000-0000-000003080000}"/>
    <cellStyle name="Normal 17 2 2 2 2" xfId="3549" xr:uid="{00000000-0005-0000-0000-000004080000}"/>
    <cellStyle name="Normal 17 2 2 2 3" xfId="4848" xr:uid="{00000000-0005-0000-0000-000005080000}"/>
    <cellStyle name="Normal 17 2 2 3" xfId="1610" xr:uid="{00000000-0005-0000-0000-000006080000}"/>
    <cellStyle name="Normal 17 2 2 4" xfId="3548" xr:uid="{00000000-0005-0000-0000-000007080000}"/>
    <cellStyle name="Normal 17 2 2 5" xfId="4847" xr:uid="{00000000-0005-0000-0000-000008080000}"/>
    <cellStyle name="Normal 17 2 3" xfId="2086" xr:uid="{00000000-0005-0000-0000-000009080000}"/>
    <cellStyle name="Normal 17 2 3 2" xfId="3550" xr:uid="{00000000-0005-0000-0000-00000A080000}"/>
    <cellStyle name="Normal 17 2 3 3" xfId="4849" xr:uid="{00000000-0005-0000-0000-00000B080000}"/>
    <cellStyle name="Normal 17 2 4" xfId="1066" xr:uid="{00000000-0005-0000-0000-00000C080000}"/>
    <cellStyle name="Normal 17 2 5" xfId="2929" xr:uid="{00000000-0005-0000-0000-00000D080000}"/>
    <cellStyle name="Normal 17 2 6" xfId="3547" xr:uid="{00000000-0005-0000-0000-00000E080000}"/>
    <cellStyle name="Normal 17 2 7" xfId="4846" xr:uid="{00000000-0005-0000-0000-00000F080000}"/>
    <cellStyle name="Normal 17 3" xfId="398" xr:uid="{00000000-0005-0000-0000-000010080000}"/>
    <cellStyle name="Normal 17 3 2" xfId="2256" xr:uid="{00000000-0005-0000-0000-000011080000}"/>
    <cellStyle name="Normal 17 3 2 2" xfId="3552" xr:uid="{00000000-0005-0000-0000-000012080000}"/>
    <cellStyle name="Normal 17 3 2 3" xfId="4851" xr:uid="{00000000-0005-0000-0000-000013080000}"/>
    <cellStyle name="Normal 17 3 3" xfId="1431" xr:uid="{00000000-0005-0000-0000-000014080000}"/>
    <cellStyle name="Normal 17 3 4" xfId="3551" xr:uid="{00000000-0005-0000-0000-000015080000}"/>
    <cellStyle name="Normal 17 3 5" xfId="4850" xr:uid="{00000000-0005-0000-0000-000016080000}"/>
    <cellStyle name="Normal 17 4" xfId="568" xr:uid="{00000000-0005-0000-0000-000017080000}"/>
    <cellStyle name="Normal 17 4 2" xfId="2424" xr:uid="{00000000-0005-0000-0000-000018080000}"/>
    <cellStyle name="Normal 17 4 3" xfId="3553" xr:uid="{00000000-0005-0000-0000-000019080000}"/>
    <cellStyle name="Normal 17 4 4" xfId="4852" xr:uid="{00000000-0005-0000-0000-00001A080000}"/>
    <cellStyle name="Normal 17 5" xfId="1927" xr:uid="{00000000-0005-0000-0000-00001B080000}"/>
    <cellStyle name="Normal 17 6" xfId="902" xr:uid="{00000000-0005-0000-0000-00001C080000}"/>
    <cellStyle name="Normal 17 7" xfId="2772" xr:uid="{00000000-0005-0000-0000-00001D080000}"/>
    <cellStyle name="Normal 17 8" xfId="3546" xr:uid="{00000000-0005-0000-0000-00001E080000}"/>
    <cellStyle name="Normal 17 9" xfId="4845" xr:uid="{00000000-0005-0000-0000-00001F080000}"/>
    <cellStyle name="Normal 18" xfId="13" xr:uid="{00000000-0005-0000-0000-000020080000}"/>
    <cellStyle name="Normal 18 2" xfId="228" xr:uid="{00000000-0005-0000-0000-000021080000}"/>
    <cellStyle name="Normal 18 2 2" xfId="732" xr:uid="{00000000-0005-0000-0000-000022080000}"/>
    <cellStyle name="Normal 18 2 2 2" xfId="2585" xr:uid="{00000000-0005-0000-0000-000023080000}"/>
    <cellStyle name="Normal 18 2 2 2 2" xfId="3557" xr:uid="{00000000-0005-0000-0000-000024080000}"/>
    <cellStyle name="Normal 18 2 2 2 3" xfId="4856" xr:uid="{00000000-0005-0000-0000-000025080000}"/>
    <cellStyle name="Normal 18 2 2 3" xfId="1611" xr:uid="{00000000-0005-0000-0000-000026080000}"/>
    <cellStyle name="Normal 18 2 2 4" xfId="3556" xr:uid="{00000000-0005-0000-0000-000027080000}"/>
    <cellStyle name="Normal 18 2 2 5" xfId="4855" xr:uid="{00000000-0005-0000-0000-000028080000}"/>
    <cellStyle name="Normal 18 2 3" xfId="2087" xr:uid="{00000000-0005-0000-0000-000029080000}"/>
    <cellStyle name="Normal 18 2 3 2" xfId="3558" xr:uid="{00000000-0005-0000-0000-00002A080000}"/>
    <cellStyle name="Normal 18 2 3 3" xfId="4857" xr:uid="{00000000-0005-0000-0000-00002B080000}"/>
    <cellStyle name="Normal 18 2 4" xfId="1067" xr:uid="{00000000-0005-0000-0000-00002C080000}"/>
    <cellStyle name="Normal 18 2 5" xfId="2930" xr:uid="{00000000-0005-0000-0000-00002D080000}"/>
    <cellStyle name="Normal 18 2 6" xfId="3555" xr:uid="{00000000-0005-0000-0000-00002E080000}"/>
    <cellStyle name="Normal 18 2 7" xfId="4854" xr:uid="{00000000-0005-0000-0000-00002F080000}"/>
    <cellStyle name="Normal 18 3" xfId="399" xr:uid="{00000000-0005-0000-0000-000030080000}"/>
    <cellStyle name="Normal 18 3 2" xfId="2257" xr:uid="{00000000-0005-0000-0000-000031080000}"/>
    <cellStyle name="Normal 18 3 2 2" xfId="3560" xr:uid="{00000000-0005-0000-0000-000032080000}"/>
    <cellStyle name="Normal 18 3 2 3" xfId="4859" xr:uid="{00000000-0005-0000-0000-000033080000}"/>
    <cellStyle name="Normal 18 3 3" xfId="1432" xr:uid="{00000000-0005-0000-0000-000034080000}"/>
    <cellStyle name="Normal 18 3 4" xfId="3559" xr:uid="{00000000-0005-0000-0000-000035080000}"/>
    <cellStyle name="Normal 18 3 5" xfId="4858" xr:uid="{00000000-0005-0000-0000-000036080000}"/>
    <cellStyle name="Normal 18 4" xfId="569" xr:uid="{00000000-0005-0000-0000-000037080000}"/>
    <cellStyle name="Normal 18 4 2" xfId="2425" xr:uid="{00000000-0005-0000-0000-000038080000}"/>
    <cellStyle name="Normal 18 4 3" xfId="3561" xr:uid="{00000000-0005-0000-0000-000039080000}"/>
    <cellStyle name="Normal 18 4 4" xfId="4860" xr:uid="{00000000-0005-0000-0000-00003A080000}"/>
    <cellStyle name="Normal 18 5" xfId="1928" xr:uid="{00000000-0005-0000-0000-00003B080000}"/>
    <cellStyle name="Normal 18 6" xfId="903" xr:uid="{00000000-0005-0000-0000-00003C080000}"/>
    <cellStyle name="Normal 18 7" xfId="2773" xr:uid="{00000000-0005-0000-0000-00003D080000}"/>
    <cellStyle name="Normal 18 8" xfId="3554" xr:uid="{00000000-0005-0000-0000-00003E080000}"/>
    <cellStyle name="Normal 18 9" xfId="4853" xr:uid="{00000000-0005-0000-0000-00003F080000}"/>
    <cellStyle name="Normal 19" xfId="158" xr:uid="{00000000-0005-0000-0000-000040080000}"/>
    <cellStyle name="Normal 19 2" xfId="366" xr:uid="{00000000-0005-0000-0000-000041080000}"/>
    <cellStyle name="Normal 19 2 2" xfId="870" xr:uid="{00000000-0005-0000-0000-000042080000}"/>
    <cellStyle name="Normal 19 2 2 2" xfId="2722" xr:uid="{00000000-0005-0000-0000-000043080000}"/>
    <cellStyle name="Normal 19 2 2 2 2" xfId="3565" xr:uid="{00000000-0005-0000-0000-000044080000}"/>
    <cellStyle name="Normal 19 2 2 2 3" xfId="4864" xr:uid="{00000000-0005-0000-0000-000045080000}"/>
    <cellStyle name="Normal 19 2 2 3" xfId="1748" xr:uid="{00000000-0005-0000-0000-000046080000}"/>
    <cellStyle name="Normal 19 2 2 4" xfId="3564" xr:uid="{00000000-0005-0000-0000-000047080000}"/>
    <cellStyle name="Normal 19 2 2 5" xfId="4863" xr:uid="{00000000-0005-0000-0000-000048080000}"/>
    <cellStyle name="Normal 19 2 3" xfId="2224" xr:uid="{00000000-0005-0000-0000-000049080000}"/>
    <cellStyle name="Normal 19 2 3 2" xfId="3566" xr:uid="{00000000-0005-0000-0000-00004A080000}"/>
    <cellStyle name="Normal 19 2 3 3" xfId="4865" xr:uid="{00000000-0005-0000-0000-00004B080000}"/>
    <cellStyle name="Normal 19 2 4" xfId="1204" xr:uid="{00000000-0005-0000-0000-00004C080000}"/>
    <cellStyle name="Normal 19 2 5" xfId="3067" xr:uid="{00000000-0005-0000-0000-00004D080000}"/>
    <cellStyle name="Normal 19 2 6" xfId="3563" xr:uid="{00000000-0005-0000-0000-00004E080000}"/>
    <cellStyle name="Normal 19 2 7" xfId="4862" xr:uid="{00000000-0005-0000-0000-00004F080000}"/>
    <cellStyle name="Normal 19 3" xfId="536" xr:uid="{00000000-0005-0000-0000-000050080000}"/>
    <cellStyle name="Normal 19 3 2" xfId="2394" xr:uid="{00000000-0005-0000-0000-000051080000}"/>
    <cellStyle name="Normal 19 3 2 2" xfId="3568" xr:uid="{00000000-0005-0000-0000-000052080000}"/>
    <cellStyle name="Normal 19 3 2 3" xfId="4867" xr:uid="{00000000-0005-0000-0000-000053080000}"/>
    <cellStyle name="Normal 19 3 3" xfId="1570" xr:uid="{00000000-0005-0000-0000-000054080000}"/>
    <cellStyle name="Normal 19 3 4" xfId="3567" xr:uid="{00000000-0005-0000-0000-000055080000}"/>
    <cellStyle name="Normal 19 3 5" xfId="4866" xr:uid="{00000000-0005-0000-0000-000056080000}"/>
    <cellStyle name="Normal 19 4" xfId="708" xr:uid="{00000000-0005-0000-0000-000057080000}"/>
    <cellStyle name="Normal 19 4 2" xfId="2563" xr:uid="{00000000-0005-0000-0000-000058080000}"/>
    <cellStyle name="Normal 19 4 3" xfId="3569" xr:uid="{00000000-0005-0000-0000-000059080000}"/>
    <cellStyle name="Normal 19 4 4" xfId="4868" xr:uid="{00000000-0005-0000-0000-00005A080000}"/>
    <cellStyle name="Normal 19 5" xfId="2065" xr:uid="{00000000-0005-0000-0000-00005B080000}"/>
    <cellStyle name="Normal 19 6" xfId="1040" xr:uid="{00000000-0005-0000-0000-00005C080000}"/>
    <cellStyle name="Normal 19 7" xfId="2910" xr:uid="{00000000-0005-0000-0000-00005D080000}"/>
    <cellStyle name="Normal 19 8" xfId="3562" xr:uid="{00000000-0005-0000-0000-00005E080000}"/>
    <cellStyle name="Normal 19 9" xfId="4861" xr:uid="{00000000-0005-0000-0000-00005F080000}"/>
    <cellStyle name="Normal 2" xfId="14" xr:uid="{00000000-0005-0000-0000-000060080000}"/>
    <cellStyle name="Normal 2 10" xfId="570" xr:uid="{00000000-0005-0000-0000-000061080000}"/>
    <cellStyle name="Normal 2 10 2" xfId="2426" xr:uid="{00000000-0005-0000-0000-000062080000}"/>
    <cellStyle name="Normal 2 10 2 2" xfId="3571" xr:uid="{00000000-0005-0000-0000-000063080000}"/>
    <cellStyle name="Normal 2 10 2 3" xfId="4870" xr:uid="{00000000-0005-0000-0000-000064080000}"/>
    <cellStyle name="Normal 2 10 3" xfId="1433" xr:uid="{00000000-0005-0000-0000-000065080000}"/>
    <cellStyle name="Normal 2 10 4" xfId="3570" xr:uid="{00000000-0005-0000-0000-000066080000}"/>
    <cellStyle name="Normal 2 10 5" xfId="4869" xr:uid="{00000000-0005-0000-0000-000067080000}"/>
    <cellStyle name="Normal 2 11" xfId="1929" xr:uid="{00000000-0005-0000-0000-000068080000}"/>
    <cellStyle name="Normal 2 11 2" xfId="3572" xr:uid="{00000000-0005-0000-0000-000069080000}"/>
    <cellStyle name="Normal 2 12" xfId="888" xr:uid="{00000000-0005-0000-0000-00006A080000}"/>
    <cellStyle name="Normal 2 13" xfId="2774" xr:uid="{00000000-0005-0000-0000-00006B080000}"/>
    <cellStyle name="Normal 2 14" xfId="3082" xr:uid="{00000000-0005-0000-0000-00006C080000}"/>
    <cellStyle name="Normal 2 2" xfId="33" xr:uid="{00000000-0005-0000-0000-00006D080000}"/>
    <cellStyle name="Normal 2 2 10" xfId="555" xr:uid="{00000000-0005-0000-0000-00006E080000}"/>
    <cellStyle name="Normal 2 2 10 2" xfId="2411" xr:uid="{00000000-0005-0000-0000-00006F080000}"/>
    <cellStyle name="Normal 2 2 10 3" xfId="3573" xr:uid="{00000000-0005-0000-0000-000070080000}"/>
    <cellStyle name="Normal 2 2 10 4" xfId="4871" xr:uid="{00000000-0005-0000-0000-000071080000}"/>
    <cellStyle name="Normal 2 2 11" xfId="587" xr:uid="{00000000-0005-0000-0000-000072080000}"/>
    <cellStyle name="Normal 2 2 11 2" xfId="2442" xr:uid="{00000000-0005-0000-0000-000073080000}"/>
    <cellStyle name="Normal 2 2 12" xfId="1944" xr:uid="{00000000-0005-0000-0000-000074080000}"/>
    <cellStyle name="Normal 2 2 13" xfId="919" xr:uid="{00000000-0005-0000-0000-000075080000}"/>
    <cellStyle name="Normal 2 2 14" xfId="2789" xr:uid="{00000000-0005-0000-0000-000076080000}"/>
    <cellStyle name="Normal 2 2 15" xfId="3089" xr:uid="{00000000-0005-0000-0000-000077080000}"/>
    <cellStyle name="Normal 2 2 16" xfId="3152" xr:uid="{00000000-0005-0000-0000-000078080000}"/>
    <cellStyle name="Normal 2 2 17" xfId="4455" xr:uid="{00000000-0005-0000-0000-000079080000}"/>
    <cellStyle name="Normal 2 2 18" xfId="5899" xr:uid="{00000000-0005-0000-0000-00007A080000}"/>
    <cellStyle name="Normal 2 2 2" xfId="45" xr:uid="{00000000-0005-0000-0000-00007B080000}"/>
    <cellStyle name="Normal 2 2 2 10" xfId="3574" xr:uid="{00000000-0005-0000-0000-00007C080000}"/>
    <cellStyle name="Normal 2 2 2 11" xfId="4872" xr:uid="{00000000-0005-0000-0000-00007D080000}"/>
    <cellStyle name="Normal 2 2 2 12" xfId="5900" xr:uid="{00000000-0005-0000-0000-00007E080000}"/>
    <cellStyle name="Normal 2 2 2 2" xfId="112" xr:uid="{00000000-0005-0000-0000-00007F080000}"/>
    <cellStyle name="Normal 2 2 2 2 10" xfId="5901" xr:uid="{00000000-0005-0000-0000-000080080000}"/>
    <cellStyle name="Normal 2 2 2 2 2" xfId="320" xr:uid="{00000000-0005-0000-0000-000081080000}"/>
    <cellStyle name="Normal 2 2 2 2 2 2" xfId="825" xr:uid="{00000000-0005-0000-0000-000082080000}"/>
    <cellStyle name="Normal 2 2 2 2 2 2 2" xfId="2677" xr:uid="{00000000-0005-0000-0000-000083080000}"/>
    <cellStyle name="Normal 2 2 2 2 2 2 2 2" xfId="3578" xr:uid="{00000000-0005-0000-0000-000084080000}"/>
    <cellStyle name="Normal 2 2 2 2 2 2 2 3" xfId="4876" xr:uid="{00000000-0005-0000-0000-000085080000}"/>
    <cellStyle name="Normal 2 2 2 2 2 2 3" xfId="1703" xr:uid="{00000000-0005-0000-0000-000086080000}"/>
    <cellStyle name="Normal 2 2 2 2 2 2 4" xfId="3577" xr:uid="{00000000-0005-0000-0000-000087080000}"/>
    <cellStyle name="Normal 2 2 2 2 2 2 5" xfId="4875" xr:uid="{00000000-0005-0000-0000-000088080000}"/>
    <cellStyle name="Normal 2 2 2 2 2 3" xfId="2179" xr:uid="{00000000-0005-0000-0000-000089080000}"/>
    <cellStyle name="Normal 2 2 2 2 2 3 2" xfId="3579" xr:uid="{00000000-0005-0000-0000-00008A080000}"/>
    <cellStyle name="Normal 2 2 2 2 2 3 3" xfId="4877" xr:uid="{00000000-0005-0000-0000-00008B080000}"/>
    <cellStyle name="Normal 2 2 2 2 2 4" xfId="1159" xr:uid="{00000000-0005-0000-0000-00008C080000}"/>
    <cellStyle name="Normal 2 2 2 2 2 5" xfId="3022" xr:uid="{00000000-0005-0000-0000-00008D080000}"/>
    <cellStyle name="Normal 2 2 2 2 2 6" xfId="3576" xr:uid="{00000000-0005-0000-0000-00008E080000}"/>
    <cellStyle name="Normal 2 2 2 2 2 7" xfId="4874" xr:uid="{00000000-0005-0000-0000-00008F080000}"/>
    <cellStyle name="Normal 2 2 2 2 3" xfId="491" xr:uid="{00000000-0005-0000-0000-000090080000}"/>
    <cellStyle name="Normal 2 2 2 2 3 2" xfId="2349" xr:uid="{00000000-0005-0000-0000-000091080000}"/>
    <cellStyle name="Normal 2 2 2 2 3 2 2" xfId="3581" xr:uid="{00000000-0005-0000-0000-000092080000}"/>
    <cellStyle name="Normal 2 2 2 2 3 2 3" xfId="4879" xr:uid="{00000000-0005-0000-0000-000093080000}"/>
    <cellStyle name="Normal 2 2 2 2 3 3" xfId="1525" xr:uid="{00000000-0005-0000-0000-000094080000}"/>
    <cellStyle name="Normal 2 2 2 2 3 4" xfId="3580" xr:uid="{00000000-0005-0000-0000-000095080000}"/>
    <cellStyle name="Normal 2 2 2 2 3 5" xfId="4878" xr:uid="{00000000-0005-0000-0000-000096080000}"/>
    <cellStyle name="Normal 2 2 2 2 4" xfId="663" xr:uid="{00000000-0005-0000-0000-000097080000}"/>
    <cellStyle name="Normal 2 2 2 2 4 2" xfId="2518" xr:uid="{00000000-0005-0000-0000-000098080000}"/>
    <cellStyle name="Normal 2 2 2 2 4 3" xfId="3582" xr:uid="{00000000-0005-0000-0000-000099080000}"/>
    <cellStyle name="Normal 2 2 2 2 4 4" xfId="4880" xr:uid="{00000000-0005-0000-0000-00009A080000}"/>
    <cellStyle name="Normal 2 2 2 2 5" xfId="2020" xr:uid="{00000000-0005-0000-0000-00009B080000}"/>
    <cellStyle name="Normal 2 2 2 2 6" xfId="995" xr:uid="{00000000-0005-0000-0000-00009C080000}"/>
    <cellStyle name="Normal 2 2 2 2 7" xfId="2865" xr:uid="{00000000-0005-0000-0000-00009D080000}"/>
    <cellStyle name="Normal 2 2 2 2 8" xfId="3575" xr:uid="{00000000-0005-0000-0000-00009E080000}"/>
    <cellStyle name="Normal 2 2 2 2 9" xfId="4873" xr:uid="{00000000-0005-0000-0000-00009F080000}"/>
    <cellStyle name="Normal 2 2 2 3" xfId="256" xr:uid="{00000000-0005-0000-0000-0000A0080000}"/>
    <cellStyle name="Normal 2 2 2 3 2" xfId="761" xr:uid="{00000000-0005-0000-0000-0000A1080000}"/>
    <cellStyle name="Normal 2 2 2 3 2 2" xfId="2613" xr:uid="{00000000-0005-0000-0000-0000A2080000}"/>
    <cellStyle name="Normal 2 2 2 3 2 2 2" xfId="3585" xr:uid="{00000000-0005-0000-0000-0000A3080000}"/>
    <cellStyle name="Normal 2 2 2 3 2 2 3" xfId="4883" xr:uid="{00000000-0005-0000-0000-0000A4080000}"/>
    <cellStyle name="Normal 2 2 2 3 2 3" xfId="1639" xr:uid="{00000000-0005-0000-0000-0000A5080000}"/>
    <cellStyle name="Normal 2 2 2 3 2 4" xfId="3584" xr:uid="{00000000-0005-0000-0000-0000A6080000}"/>
    <cellStyle name="Normal 2 2 2 3 2 5" xfId="4882" xr:uid="{00000000-0005-0000-0000-0000A7080000}"/>
    <cellStyle name="Normal 2 2 2 3 3" xfId="2115" xr:uid="{00000000-0005-0000-0000-0000A8080000}"/>
    <cellStyle name="Normal 2 2 2 3 3 2" xfId="3586" xr:uid="{00000000-0005-0000-0000-0000A9080000}"/>
    <cellStyle name="Normal 2 2 2 3 3 3" xfId="4884" xr:uid="{00000000-0005-0000-0000-0000AA080000}"/>
    <cellStyle name="Normal 2 2 2 3 4" xfId="1095" xr:uid="{00000000-0005-0000-0000-0000AB080000}"/>
    <cellStyle name="Normal 2 2 2 3 5" xfId="2958" xr:uid="{00000000-0005-0000-0000-0000AC080000}"/>
    <cellStyle name="Normal 2 2 2 3 6" xfId="3583" xr:uid="{00000000-0005-0000-0000-0000AD080000}"/>
    <cellStyle name="Normal 2 2 2 3 7" xfId="4881" xr:uid="{00000000-0005-0000-0000-0000AE080000}"/>
    <cellStyle name="Normal 2 2 2 4" xfId="427" xr:uid="{00000000-0005-0000-0000-0000AF080000}"/>
    <cellStyle name="Normal 2 2 2 4 2" xfId="2285" xr:uid="{00000000-0005-0000-0000-0000B0080000}"/>
    <cellStyle name="Normal 2 2 2 4 2 2" xfId="3588" xr:uid="{00000000-0005-0000-0000-0000B1080000}"/>
    <cellStyle name="Normal 2 2 2 4 2 3" xfId="4886" xr:uid="{00000000-0005-0000-0000-0000B2080000}"/>
    <cellStyle name="Normal 2 2 2 4 3" xfId="1461" xr:uid="{00000000-0005-0000-0000-0000B3080000}"/>
    <cellStyle name="Normal 2 2 2 4 4" xfId="3587" xr:uid="{00000000-0005-0000-0000-0000B4080000}"/>
    <cellStyle name="Normal 2 2 2 4 5" xfId="4885" xr:uid="{00000000-0005-0000-0000-0000B5080000}"/>
    <cellStyle name="Normal 2 2 2 5" xfId="599" xr:uid="{00000000-0005-0000-0000-0000B6080000}"/>
    <cellStyle name="Normal 2 2 2 5 2" xfId="2454" xr:uid="{00000000-0005-0000-0000-0000B7080000}"/>
    <cellStyle name="Normal 2 2 2 5 3" xfId="3589" xr:uid="{00000000-0005-0000-0000-0000B8080000}"/>
    <cellStyle name="Normal 2 2 2 5 4" xfId="4887" xr:uid="{00000000-0005-0000-0000-0000B9080000}"/>
    <cellStyle name="Normal 2 2 2 6" xfId="1956" xr:uid="{00000000-0005-0000-0000-0000BA080000}"/>
    <cellStyle name="Normal 2 2 2 7" xfId="931" xr:uid="{00000000-0005-0000-0000-0000BB080000}"/>
    <cellStyle name="Normal 2 2 2 8" xfId="2801" xr:uid="{00000000-0005-0000-0000-0000BC080000}"/>
    <cellStyle name="Normal 2 2 2 9" xfId="3101" xr:uid="{00000000-0005-0000-0000-0000BD080000}"/>
    <cellStyle name="Normal 2 2 3" xfId="42" xr:uid="{00000000-0005-0000-0000-0000BE080000}"/>
    <cellStyle name="Normal 2 2 3 10" xfId="3590" xr:uid="{00000000-0005-0000-0000-0000BF080000}"/>
    <cellStyle name="Normal 2 2 3 11" xfId="4888" xr:uid="{00000000-0005-0000-0000-0000C0080000}"/>
    <cellStyle name="Normal 2 2 3 2" xfId="109" xr:uid="{00000000-0005-0000-0000-0000C1080000}"/>
    <cellStyle name="Normal 2 2 3 2 2" xfId="317" xr:uid="{00000000-0005-0000-0000-0000C2080000}"/>
    <cellStyle name="Normal 2 2 3 2 2 2" xfId="822" xr:uid="{00000000-0005-0000-0000-0000C3080000}"/>
    <cellStyle name="Normal 2 2 3 2 2 2 2" xfId="2674" xr:uid="{00000000-0005-0000-0000-0000C4080000}"/>
    <cellStyle name="Normal 2 2 3 2 2 2 2 2" xfId="3594" xr:uid="{00000000-0005-0000-0000-0000C5080000}"/>
    <cellStyle name="Normal 2 2 3 2 2 2 2 3" xfId="4892" xr:uid="{00000000-0005-0000-0000-0000C6080000}"/>
    <cellStyle name="Normal 2 2 3 2 2 2 3" xfId="1700" xr:uid="{00000000-0005-0000-0000-0000C7080000}"/>
    <cellStyle name="Normal 2 2 3 2 2 2 4" xfId="3593" xr:uid="{00000000-0005-0000-0000-0000C8080000}"/>
    <cellStyle name="Normal 2 2 3 2 2 2 5" xfId="4891" xr:uid="{00000000-0005-0000-0000-0000C9080000}"/>
    <cellStyle name="Normal 2 2 3 2 2 3" xfId="2176" xr:uid="{00000000-0005-0000-0000-0000CA080000}"/>
    <cellStyle name="Normal 2 2 3 2 2 3 2" xfId="3595" xr:uid="{00000000-0005-0000-0000-0000CB080000}"/>
    <cellStyle name="Normal 2 2 3 2 2 3 3" xfId="4893" xr:uid="{00000000-0005-0000-0000-0000CC080000}"/>
    <cellStyle name="Normal 2 2 3 2 2 4" xfId="1156" xr:uid="{00000000-0005-0000-0000-0000CD080000}"/>
    <cellStyle name="Normal 2 2 3 2 2 5" xfId="3019" xr:uid="{00000000-0005-0000-0000-0000CE080000}"/>
    <cellStyle name="Normal 2 2 3 2 2 6" xfId="3592" xr:uid="{00000000-0005-0000-0000-0000CF080000}"/>
    <cellStyle name="Normal 2 2 3 2 2 7" xfId="4890" xr:uid="{00000000-0005-0000-0000-0000D0080000}"/>
    <cellStyle name="Normal 2 2 3 2 3" xfId="488" xr:uid="{00000000-0005-0000-0000-0000D1080000}"/>
    <cellStyle name="Normal 2 2 3 2 3 2" xfId="2346" xr:uid="{00000000-0005-0000-0000-0000D2080000}"/>
    <cellStyle name="Normal 2 2 3 2 3 2 2" xfId="3597" xr:uid="{00000000-0005-0000-0000-0000D3080000}"/>
    <cellStyle name="Normal 2 2 3 2 3 2 3" xfId="4895" xr:uid="{00000000-0005-0000-0000-0000D4080000}"/>
    <cellStyle name="Normal 2 2 3 2 3 3" xfId="1522" xr:uid="{00000000-0005-0000-0000-0000D5080000}"/>
    <cellStyle name="Normal 2 2 3 2 3 4" xfId="3596" xr:uid="{00000000-0005-0000-0000-0000D6080000}"/>
    <cellStyle name="Normal 2 2 3 2 3 5" xfId="4894" xr:uid="{00000000-0005-0000-0000-0000D7080000}"/>
    <cellStyle name="Normal 2 2 3 2 4" xfId="660" xr:uid="{00000000-0005-0000-0000-0000D8080000}"/>
    <cellStyle name="Normal 2 2 3 2 4 2" xfId="2515" xr:uid="{00000000-0005-0000-0000-0000D9080000}"/>
    <cellStyle name="Normal 2 2 3 2 4 3" xfId="3598" xr:uid="{00000000-0005-0000-0000-0000DA080000}"/>
    <cellStyle name="Normal 2 2 3 2 4 4" xfId="4896" xr:uid="{00000000-0005-0000-0000-0000DB080000}"/>
    <cellStyle name="Normal 2 2 3 2 5" xfId="2017" xr:uid="{00000000-0005-0000-0000-0000DC080000}"/>
    <cellStyle name="Normal 2 2 3 2 6" xfId="992" xr:uid="{00000000-0005-0000-0000-0000DD080000}"/>
    <cellStyle name="Normal 2 2 3 2 7" xfId="2862" xr:uid="{00000000-0005-0000-0000-0000DE080000}"/>
    <cellStyle name="Normal 2 2 3 2 8" xfId="3591" xr:uid="{00000000-0005-0000-0000-0000DF080000}"/>
    <cellStyle name="Normal 2 2 3 2 9" xfId="4889" xr:uid="{00000000-0005-0000-0000-0000E0080000}"/>
    <cellStyle name="Normal 2 2 3 3" xfId="253" xr:uid="{00000000-0005-0000-0000-0000E1080000}"/>
    <cellStyle name="Normal 2 2 3 3 2" xfId="758" xr:uid="{00000000-0005-0000-0000-0000E2080000}"/>
    <cellStyle name="Normal 2 2 3 3 2 2" xfId="2610" xr:uid="{00000000-0005-0000-0000-0000E3080000}"/>
    <cellStyle name="Normal 2 2 3 3 2 2 2" xfId="3601" xr:uid="{00000000-0005-0000-0000-0000E4080000}"/>
    <cellStyle name="Normal 2 2 3 3 2 2 3" xfId="4899" xr:uid="{00000000-0005-0000-0000-0000E5080000}"/>
    <cellStyle name="Normal 2 2 3 3 2 3" xfId="1636" xr:uid="{00000000-0005-0000-0000-0000E6080000}"/>
    <cellStyle name="Normal 2 2 3 3 2 4" xfId="3600" xr:uid="{00000000-0005-0000-0000-0000E7080000}"/>
    <cellStyle name="Normal 2 2 3 3 2 5" xfId="4898" xr:uid="{00000000-0005-0000-0000-0000E8080000}"/>
    <cellStyle name="Normal 2 2 3 3 3" xfId="2112" xr:uid="{00000000-0005-0000-0000-0000E9080000}"/>
    <cellStyle name="Normal 2 2 3 3 3 2" xfId="3602" xr:uid="{00000000-0005-0000-0000-0000EA080000}"/>
    <cellStyle name="Normal 2 2 3 3 3 3" xfId="4900" xr:uid="{00000000-0005-0000-0000-0000EB080000}"/>
    <cellStyle name="Normal 2 2 3 3 4" xfId="1092" xr:uid="{00000000-0005-0000-0000-0000EC080000}"/>
    <cellStyle name="Normal 2 2 3 3 5" xfId="2955" xr:uid="{00000000-0005-0000-0000-0000ED080000}"/>
    <cellStyle name="Normal 2 2 3 3 6" xfId="3599" xr:uid="{00000000-0005-0000-0000-0000EE080000}"/>
    <cellStyle name="Normal 2 2 3 3 7" xfId="4897" xr:uid="{00000000-0005-0000-0000-0000EF080000}"/>
    <cellStyle name="Normal 2 2 3 4" xfId="424" xr:uid="{00000000-0005-0000-0000-0000F0080000}"/>
    <cellStyle name="Normal 2 2 3 4 2" xfId="2282" xr:uid="{00000000-0005-0000-0000-0000F1080000}"/>
    <cellStyle name="Normal 2 2 3 4 2 2" xfId="3604" xr:uid="{00000000-0005-0000-0000-0000F2080000}"/>
    <cellStyle name="Normal 2 2 3 4 2 3" xfId="4902" xr:uid="{00000000-0005-0000-0000-0000F3080000}"/>
    <cellStyle name="Normal 2 2 3 4 3" xfId="1458" xr:uid="{00000000-0005-0000-0000-0000F4080000}"/>
    <cellStyle name="Normal 2 2 3 4 4" xfId="3603" xr:uid="{00000000-0005-0000-0000-0000F5080000}"/>
    <cellStyle name="Normal 2 2 3 4 5" xfId="4901" xr:uid="{00000000-0005-0000-0000-0000F6080000}"/>
    <cellStyle name="Normal 2 2 3 5" xfId="596" xr:uid="{00000000-0005-0000-0000-0000F7080000}"/>
    <cellStyle name="Normal 2 2 3 5 2" xfId="2451" xr:uid="{00000000-0005-0000-0000-0000F8080000}"/>
    <cellStyle name="Normal 2 2 3 5 3" xfId="3605" xr:uid="{00000000-0005-0000-0000-0000F9080000}"/>
    <cellStyle name="Normal 2 2 3 5 4" xfId="4903" xr:uid="{00000000-0005-0000-0000-0000FA080000}"/>
    <cellStyle name="Normal 2 2 3 6" xfId="1953" xr:uid="{00000000-0005-0000-0000-0000FB080000}"/>
    <cellStyle name="Normal 2 2 3 7" xfId="928" xr:uid="{00000000-0005-0000-0000-0000FC080000}"/>
    <cellStyle name="Normal 2 2 3 8" xfId="2798" xr:uid="{00000000-0005-0000-0000-0000FD080000}"/>
    <cellStyle name="Normal 2 2 3 9" xfId="3098" xr:uid="{00000000-0005-0000-0000-0000FE080000}"/>
    <cellStyle name="Normal 2 2 4" xfId="65" xr:uid="{00000000-0005-0000-0000-0000FF080000}"/>
    <cellStyle name="Normal 2 2 4 10" xfId="3606" xr:uid="{00000000-0005-0000-0000-000000090000}"/>
    <cellStyle name="Normal 2 2 4 11" xfId="4904" xr:uid="{00000000-0005-0000-0000-000001090000}"/>
    <cellStyle name="Normal 2 2 4 2" xfId="131" xr:uid="{00000000-0005-0000-0000-000002090000}"/>
    <cellStyle name="Normal 2 2 4 2 2" xfId="339" xr:uid="{00000000-0005-0000-0000-000003090000}"/>
    <cellStyle name="Normal 2 2 4 2 2 2" xfId="844" xr:uid="{00000000-0005-0000-0000-000004090000}"/>
    <cellStyle name="Normal 2 2 4 2 2 2 2" xfId="2696" xr:uid="{00000000-0005-0000-0000-000005090000}"/>
    <cellStyle name="Normal 2 2 4 2 2 2 2 2" xfId="3610" xr:uid="{00000000-0005-0000-0000-000006090000}"/>
    <cellStyle name="Normal 2 2 4 2 2 2 2 3" xfId="4908" xr:uid="{00000000-0005-0000-0000-000007090000}"/>
    <cellStyle name="Normal 2 2 4 2 2 2 3" xfId="1722" xr:uid="{00000000-0005-0000-0000-000008090000}"/>
    <cellStyle name="Normal 2 2 4 2 2 2 4" xfId="3609" xr:uid="{00000000-0005-0000-0000-000009090000}"/>
    <cellStyle name="Normal 2 2 4 2 2 2 5" xfId="4907" xr:uid="{00000000-0005-0000-0000-00000A090000}"/>
    <cellStyle name="Normal 2 2 4 2 2 3" xfId="2198" xr:uid="{00000000-0005-0000-0000-00000B090000}"/>
    <cellStyle name="Normal 2 2 4 2 2 3 2" xfId="3611" xr:uid="{00000000-0005-0000-0000-00000C090000}"/>
    <cellStyle name="Normal 2 2 4 2 2 3 3" xfId="4909" xr:uid="{00000000-0005-0000-0000-00000D090000}"/>
    <cellStyle name="Normal 2 2 4 2 2 4" xfId="1178" xr:uid="{00000000-0005-0000-0000-00000E090000}"/>
    <cellStyle name="Normal 2 2 4 2 2 5" xfId="3041" xr:uid="{00000000-0005-0000-0000-00000F090000}"/>
    <cellStyle name="Normal 2 2 4 2 2 6" xfId="3608" xr:uid="{00000000-0005-0000-0000-000010090000}"/>
    <cellStyle name="Normal 2 2 4 2 2 7" xfId="4906" xr:uid="{00000000-0005-0000-0000-000011090000}"/>
    <cellStyle name="Normal 2 2 4 2 3" xfId="510" xr:uid="{00000000-0005-0000-0000-000012090000}"/>
    <cellStyle name="Normal 2 2 4 2 3 2" xfId="2368" xr:uid="{00000000-0005-0000-0000-000013090000}"/>
    <cellStyle name="Normal 2 2 4 2 3 2 2" xfId="3613" xr:uid="{00000000-0005-0000-0000-000014090000}"/>
    <cellStyle name="Normal 2 2 4 2 3 2 3" xfId="4911" xr:uid="{00000000-0005-0000-0000-000015090000}"/>
    <cellStyle name="Normal 2 2 4 2 3 3" xfId="1544" xr:uid="{00000000-0005-0000-0000-000016090000}"/>
    <cellStyle name="Normal 2 2 4 2 3 4" xfId="3612" xr:uid="{00000000-0005-0000-0000-000017090000}"/>
    <cellStyle name="Normal 2 2 4 2 3 5" xfId="4910" xr:uid="{00000000-0005-0000-0000-000018090000}"/>
    <cellStyle name="Normal 2 2 4 2 4" xfId="682" xr:uid="{00000000-0005-0000-0000-000019090000}"/>
    <cellStyle name="Normal 2 2 4 2 4 2" xfId="2537" xr:uid="{00000000-0005-0000-0000-00001A090000}"/>
    <cellStyle name="Normal 2 2 4 2 4 3" xfId="3614" xr:uid="{00000000-0005-0000-0000-00001B090000}"/>
    <cellStyle name="Normal 2 2 4 2 4 4" xfId="4912" xr:uid="{00000000-0005-0000-0000-00001C090000}"/>
    <cellStyle name="Normal 2 2 4 2 5" xfId="2039" xr:uid="{00000000-0005-0000-0000-00001D090000}"/>
    <cellStyle name="Normal 2 2 4 2 6" xfId="1014" xr:uid="{00000000-0005-0000-0000-00001E090000}"/>
    <cellStyle name="Normal 2 2 4 2 7" xfId="2884" xr:uid="{00000000-0005-0000-0000-00001F090000}"/>
    <cellStyle name="Normal 2 2 4 2 8" xfId="3607" xr:uid="{00000000-0005-0000-0000-000020090000}"/>
    <cellStyle name="Normal 2 2 4 2 9" xfId="4905" xr:uid="{00000000-0005-0000-0000-000021090000}"/>
    <cellStyle name="Normal 2 2 4 3" xfId="275" xr:uid="{00000000-0005-0000-0000-000022090000}"/>
    <cellStyle name="Normal 2 2 4 3 2" xfId="780" xr:uid="{00000000-0005-0000-0000-000023090000}"/>
    <cellStyle name="Normal 2 2 4 3 2 2" xfId="2632" xr:uid="{00000000-0005-0000-0000-000024090000}"/>
    <cellStyle name="Normal 2 2 4 3 2 2 2" xfId="3617" xr:uid="{00000000-0005-0000-0000-000025090000}"/>
    <cellStyle name="Normal 2 2 4 3 2 2 3" xfId="4915" xr:uid="{00000000-0005-0000-0000-000026090000}"/>
    <cellStyle name="Normal 2 2 4 3 2 3" xfId="1658" xr:uid="{00000000-0005-0000-0000-000027090000}"/>
    <cellStyle name="Normal 2 2 4 3 2 4" xfId="3616" xr:uid="{00000000-0005-0000-0000-000028090000}"/>
    <cellStyle name="Normal 2 2 4 3 2 5" xfId="4914" xr:uid="{00000000-0005-0000-0000-000029090000}"/>
    <cellStyle name="Normal 2 2 4 3 3" xfId="2134" xr:uid="{00000000-0005-0000-0000-00002A090000}"/>
    <cellStyle name="Normal 2 2 4 3 3 2" xfId="3618" xr:uid="{00000000-0005-0000-0000-00002B090000}"/>
    <cellStyle name="Normal 2 2 4 3 3 3" xfId="4916" xr:uid="{00000000-0005-0000-0000-00002C090000}"/>
    <cellStyle name="Normal 2 2 4 3 4" xfId="1114" xr:uid="{00000000-0005-0000-0000-00002D090000}"/>
    <cellStyle name="Normal 2 2 4 3 5" xfId="2977" xr:uid="{00000000-0005-0000-0000-00002E090000}"/>
    <cellStyle name="Normal 2 2 4 3 6" xfId="3615" xr:uid="{00000000-0005-0000-0000-00002F090000}"/>
    <cellStyle name="Normal 2 2 4 3 7" xfId="4913" xr:uid="{00000000-0005-0000-0000-000030090000}"/>
    <cellStyle name="Normal 2 2 4 4" xfId="446" xr:uid="{00000000-0005-0000-0000-000031090000}"/>
    <cellStyle name="Normal 2 2 4 4 2" xfId="2304" xr:uid="{00000000-0005-0000-0000-000032090000}"/>
    <cellStyle name="Normal 2 2 4 4 2 2" xfId="3620" xr:uid="{00000000-0005-0000-0000-000033090000}"/>
    <cellStyle name="Normal 2 2 4 4 2 3" xfId="4918" xr:uid="{00000000-0005-0000-0000-000034090000}"/>
    <cellStyle name="Normal 2 2 4 4 3" xfId="1480" xr:uid="{00000000-0005-0000-0000-000035090000}"/>
    <cellStyle name="Normal 2 2 4 4 4" xfId="3619" xr:uid="{00000000-0005-0000-0000-000036090000}"/>
    <cellStyle name="Normal 2 2 4 4 5" xfId="4917" xr:uid="{00000000-0005-0000-0000-000037090000}"/>
    <cellStyle name="Normal 2 2 4 5" xfId="618" xr:uid="{00000000-0005-0000-0000-000038090000}"/>
    <cellStyle name="Normal 2 2 4 5 2" xfId="2473" xr:uid="{00000000-0005-0000-0000-000039090000}"/>
    <cellStyle name="Normal 2 2 4 5 3" xfId="3621" xr:uid="{00000000-0005-0000-0000-00003A090000}"/>
    <cellStyle name="Normal 2 2 4 5 4" xfId="4919" xr:uid="{00000000-0005-0000-0000-00003B090000}"/>
    <cellStyle name="Normal 2 2 4 6" xfId="1975" xr:uid="{00000000-0005-0000-0000-00003C090000}"/>
    <cellStyle name="Normal 2 2 4 7" xfId="950" xr:uid="{00000000-0005-0000-0000-00003D090000}"/>
    <cellStyle name="Normal 2 2 4 8" xfId="2820" xr:uid="{00000000-0005-0000-0000-00003E090000}"/>
    <cellStyle name="Normal 2 2 4 9" xfId="3120" xr:uid="{00000000-0005-0000-0000-00003F090000}"/>
    <cellStyle name="Normal 2 2 5" xfId="100" xr:uid="{00000000-0005-0000-0000-000040090000}"/>
    <cellStyle name="Normal 2 2 5 2" xfId="308" xr:uid="{00000000-0005-0000-0000-000041090000}"/>
    <cellStyle name="Normal 2 2 5 2 2" xfId="813" xr:uid="{00000000-0005-0000-0000-000042090000}"/>
    <cellStyle name="Normal 2 2 5 2 2 2" xfId="2665" xr:uid="{00000000-0005-0000-0000-000043090000}"/>
    <cellStyle name="Normal 2 2 5 2 2 2 2" xfId="3625" xr:uid="{00000000-0005-0000-0000-000044090000}"/>
    <cellStyle name="Normal 2 2 5 2 2 2 3" xfId="4923" xr:uid="{00000000-0005-0000-0000-000045090000}"/>
    <cellStyle name="Normal 2 2 5 2 2 3" xfId="1691" xr:uid="{00000000-0005-0000-0000-000046090000}"/>
    <cellStyle name="Normal 2 2 5 2 2 4" xfId="3624" xr:uid="{00000000-0005-0000-0000-000047090000}"/>
    <cellStyle name="Normal 2 2 5 2 2 5" xfId="4922" xr:uid="{00000000-0005-0000-0000-000048090000}"/>
    <cellStyle name="Normal 2 2 5 2 3" xfId="2167" xr:uid="{00000000-0005-0000-0000-000049090000}"/>
    <cellStyle name="Normal 2 2 5 2 3 2" xfId="3626" xr:uid="{00000000-0005-0000-0000-00004A090000}"/>
    <cellStyle name="Normal 2 2 5 2 3 3" xfId="4924" xr:uid="{00000000-0005-0000-0000-00004B090000}"/>
    <cellStyle name="Normal 2 2 5 2 4" xfId="1147" xr:uid="{00000000-0005-0000-0000-00004C090000}"/>
    <cellStyle name="Normal 2 2 5 2 5" xfId="3010" xr:uid="{00000000-0005-0000-0000-00004D090000}"/>
    <cellStyle name="Normal 2 2 5 2 6" xfId="3623" xr:uid="{00000000-0005-0000-0000-00004E090000}"/>
    <cellStyle name="Normal 2 2 5 2 7" xfId="4921" xr:uid="{00000000-0005-0000-0000-00004F090000}"/>
    <cellStyle name="Normal 2 2 5 3" xfId="479" xr:uid="{00000000-0005-0000-0000-000050090000}"/>
    <cellStyle name="Normal 2 2 5 3 2" xfId="2337" xr:uid="{00000000-0005-0000-0000-000051090000}"/>
    <cellStyle name="Normal 2 2 5 3 2 2" xfId="3628" xr:uid="{00000000-0005-0000-0000-000052090000}"/>
    <cellStyle name="Normal 2 2 5 3 2 3" xfId="4926" xr:uid="{00000000-0005-0000-0000-000053090000}"/>
    <cellStyle name="Normal 2 2 5 3 3" xfId="1513" xr:uid="{00000000-0005-0000-0000-000054090000}"/>
    <cellStyle name="Normal 2 2 5 3 4" xfId="3627" xr:uid="{00000000-0005-0000-0000-000055090000}"/>
    <cellStyle name="Normal 2 2 5 3 5" xfId="4925" xr:uid="{00000000-0005-0000-0000-000056090000}"/>
    <cellStyle name="Normal 2 2 5 4" xfId="651" xr:uid="{00000000-0005-0000-0000-000057090000}"/>
    <cellStyle name="Normal 2 2 5 4 2" xfId="2506" xr:uid="{00000000-0005-0000-0000-000058090000}"/>
    <cellStyle name="Normal 2 2 5 4 3" xfId="3629" xr:uid="{00000000-0005-0000-0000-000059090000}"/>
    <cellStyle name="Normal 2 2 5 4 4" xfId="4927" xr:uid="{00000000-0005-0000-0000-00005A090000}"/>
    <cellStyle name="Normal 2 2 5 5" xfId="2008" xr:uid="{00000000-0005-0000-0000-00005B090000}"/>
    <cellStyle name="Normal 2 2 5 6" xfId="983" xr:uid="{00000000-0005-0000-0000-00005C090000}"/>
    <cellStyle name="Normal 2 2 5 7" xfId="2853" xr:uid="{00000000-0005-0000-0000-00005D090000}"/>
    <cellStyle name="Normal 2 2 5 8" xfId="3622" xr:uid="{00000000-0005-0000-0000-00005E090000}"/>
    <cellStyle name="Normal 2 2 5 9" xfId="4920" xr:uid="{00000000-0005-0000-0000-00005F090000}"/>
    <cellStyle name="Normal 2 2 6" xfId="165" xr:uid="{00000000-0005-0000-0000-000060090000}"/>
    <cellStyle name="Normal 2 2 6 2" xfId="371" xr:uid="{00000000-0005-0000-0000-000061090000}"/>
    <cellStyle name="Normal 2 2 6 2 2" xfId="875" xr:uid="{00000000-0005-0000-0000-000062090000}"/>
    <cellStyle name="Normal 2 2 6 2 2 2" xfId="2727" xr:uid="{00000000-0005-0000-0000-000063090000}"/>
    <cellStyle name="Normal 2 2 6 2 2 2 2" xfId="3633" xr:uid="{00000000-0005-0000-0000-000064090000}"/>
    <cellStyle name="Normal 2 2 6 2 2 2 3" xfId="4931" xr:uid="{00000000-0005-0000-0000-000065090000}"/>
    <cellStyle name="Normal 2 2 6 2 2 3" xfId="1753" xr:uid="{00000000-0005-0000-0000-000066090000}"/>
    <cellStyle name="Normal 2 2 6 2 2 4" xfId="3632" xr:uid="{00000000-0005-0000-0000-000067090000}"/>
    <cellStyle name="Normal 2 2 6 2 2 5" xfId="4930" xr:uid="{00000000-0005-0000-0000-000068090000}"/>
    <cellStyle name="Normal 2 2 6 2 3" xfId="2229" xr:uid="{00000000-0005-0000-0000-000069090000}"/>
    <cellStyle name="Normal 2 2 6 2 3 2" xfId="3634" xr:uid="{00000000-0005-0000-0000-00006A090000}"/>
    <cellStyle name="Normal 2 2 6 2 3 3" xfId="4932" xr:uid="{00000000-0005-0000-0000-00006B090000}"/>
    <cellStyle name="Normal 2 2 6 2 4" xfId="1209" xr:uid="{00000000-0005-0000-0000-00006C090000}"/>
    <cellStyle name="Normal 2 2 6 2 5" xfId="3072" xr:uid="{00000000-0005-0000-0000-00006D090000}"/>
    <cellStyle name="Normal 2 2 6 2 6" xfId="3631" xr:uid="{00000000-0005-0000-0000-00006E090000}"/>
    <cellStyle name="Normal 2 2 6 2 7" xfId="4929" xr:uid="{00000000-0005-0000-0000-00006F090000}"/>
    <cellStyle name="Normal 2 2 6 3" xfId="541" xr:uid="{00000000-0005-0000-0000-000070090000}"/>
    <cellStyle name="Normal 2 2 6 3 2" xfId="2399" xr:uid="{00000000-0005-0000-0000-000071090000}"/>
    <cellStyle name="Normal 2 2 6 3 2 2" xfId="3636" xr:uid="{00000000-0005-0000-0000-000072090000}"/>
    <cellStyle name="Normal 2 2 6 3 2 3" xfId="4934" xr:uid="{00000000-0005-0000-0000-000073090000}"/>
    <cellStyle name="Normal 2 2 6 3 3" xfId="1577" xr:uid="{00000000-0005-0000-0000-000074090000}"/>
    <cellStyle name="Normal 2 2 6 3 4" xfId="3635" xr:uid="{00000000-0005-0000-0000-000075090000}"/>
    <cellStyle name="Normal 2 2 6 3 5" xfId="4933" xr:uid="{00000000-0005-0000-0000-000076090000}"/>
    <cellStyle name="Normal 2 2 6 4" xfId="713" xr:uid="{00000000-0005-0000-0000-000077090000}"/>
    <cellStyle name="Normal 2 2 6 4 2" xfId="2568" xr:uid="{00000000-0005-0000-0000-000078090000}"/>
    <cellStyle name="Normal 2 2 6 4 3" xfId="3637" xr:uid="{00000000-0005-0000-0000-000079090000}"/>
    <cellStyle name="Normal 2 2 6 4 4" xfId="4935" xr:uid="{00000000-0005-0000-0000-00007A090000}"/>
    <cellStyle name="Normal 2 2 6 5" xfId="2070" xr:uid="{00000000-0005-0000-0000-00007B090000}"/>
    <cellStyle name="Normal 2 2 6 6" xfId="1045" xr:uid="{00000000-0005-0000-0000-00007C090000}"/>
    <cellStyle name="Normal 2 2 6 7" xfId="2915" xr:uid="{00000000-0005-0000-0000-00007D090000}"/>
    <cellStyle name="Normal 2 2 6 8" xfId="3630" xr:uid="{00000000-0005-0000-0000-00007E090000}"/>
    <cellStyle name="Normal 2 2 6 9" xfId="4928" xr:uid="{00000000-0005-0000-0000-00007F090000}"/>
    <cellStyle name="Normal 2 2 7" xfId="244" xr:uid="{00000000-0005-0000-0000-000080090000}"/>
    <cellStyle name="Normal 2 2 7 2" xfId="749" xr:uid="{00000000-0005-0000-0000-000081090000}"/>
    <cellStyle name="Normal 2 2 7 2 2" xfId="2601" xr:uid="{00000000-0005-0000-0000-000082090000}"/>
    <cellStyle name="Normal 2 2 7 2 2 2" xfId="3640" xr:uid="{00000000-0005-0000-0000-000083090000}"/>
    <cellStyle name="Normal 2 2 7 2 2 3" xfId="4938" xr:uid="{00000000-0005-0000-0000-000084090000}"/>
    <cellStyle name="Normal 2 2 7 2 3" xfId="1627" xr:uid="{00000000-0005-0000-0000-000085090000}"/>
    <cellStyle name="Normal 2 2 7 2 4" xfId="3639" xr:uid="{00000000-0005-0000-0000-000086090000}"/>
    <cellStyle name="Normal 2 2 7 2 5" xfId="4937" xr:uid="{00000000-0005-0000-0000-000087090000}"/>
    <cellStyle name="Normal 2 2 7 3" xfId="2103" xr:uid="{00000000-0005-0000-0000-000088090000}"/>
    <cellStyle name="Normal 2 2 7 3 2" xfId="3641" xr:uid="{00000000-0005-0000-0000-000089090000}"/>
    <cellStyle name="Normal 2 2 7 3 3" xfId="4939" xr:uid="{00000000-0005-0000-0000-00008A090000}"/>
    <cellStyle name="Normal 2 2 7 4" xfId="1083" xr:uid="{00000000-0005-0000-0000-00008B090000}"/>
    <cellStyle name="Normal 2 2 7 5" xfId="2946" xr:uid="{00000000-0005-0000-0000-00008C090000}"/>
    <cellStyle name="Normal 2 2 7 6" xfId="3638" xr:uid="{00000000-0005-0000-0000-00008D090000}"/>
    <cellStyle name="Normal 2 2 7 7" xfId="4936" xr:uid="{00000000-0005-0000-0000-00008E090000}"/>
    <cellStyle name="Normal 2 2 8" xfId="383" xr:uid="{00000000-0005-0000-0000-00008F090000}"/>
    <cellStyle name="Normal 2 2 8 2" xfId="885" xr:uid="{00000000-0005-0000-0000-000090090000}"/>
    <cellStyle name="Normal 2 2 8 2 2" xfId="2736" xr:uid="{00000000-0005-0000-0000-000091090000}"/>
    <cellStyle name="Normal 2 2 8 2 3" xfId="1765" xr:uid="{00000000-0005-0000-0000-000092090000}"/>
    <cellStyle name="Normal 2 2 8 3" xfId="2241" xr:uid="{00000000-0005-0000-0000-000093090000}"/>
    <cellStyle name="Normal 2 2 8 4" xfId="1221" xr:uid="{00000000-0005-0000-0000-000094090000}"/>
    <cellStyle name="Normal 2 2 9" xfId="415" xr:uid="{00000000-0005-0000-0000-000095090000}"/>
    <cellStyle name="Normal 2 2 9 2" xfId="2273" xr:uid="{00000000-0005-0000-0000-000096090000}"/>
    <cellStyle name="Normal 2 2 9 2 2" xfId="3643" xr:uid="{00000000-0005-0000-0000-000097090000}"/>
    <cellStyle name="Normal 2 2 9 2 3" xfId="4941" xr:uid="{00000000-0005-0000-0000-000098090000}"/>
    <cellStyle name="Normal 2 2 9 3" xfId="1449" xr:uid="{00000000-0005-0000-0000-000099090000}"/>
    <cellStyle name="Normal 2 2 9 4" xfId="3642" xr:uid="{00000000-0005-0000-0000-00009A090000}"/>
    <cellStyle name="Normal 2 2 9 5" xfId="4940" xr:uid="{00000000-0005-0000-0000-00009B090000}"/>
    <cellStyle name="Normal 2 3" xfId="37" xr:uid="{00000000-0005-0000-0000-00009C090000}"/>
    <cellStyle name="Normal 2 3 10" xfId="556" xr:uid="{00000000-0005-0000-0000-00009D090000}"/>
    <cellStyle name="Normal 2 3 10 2" xfId="2412" xr:uid="{00000000-0005-0000-0000-00009E090000}"/>
    <cellStyle name="Normal 2 3 10 3" xfId="3645" xr:uid="{00000000-0005-0000-0000-00009F090000}"/>
    <cellStyle name="Normal 2 3 10 4" xfId="4943" xr:uid="{00000000-0005-0000-0000-0000A0090000}"/>
    <cellStyle name="Normal 2 3 11" xfId="591" xr:uid="{00000000-0005-0000-0000-0000A1090000}"/>
    <cellStyle name="Normal 2 3 11 2" xfId="2446" xr:uid="{00000000-0005-0000-0000-0000A2090000}"/>
    <cellStyle name="Normal 2 3 12" xfId="1948" xr:uid="{00000000-0005-0000-0000-0000A3090000}"/>
    <cellStyle name="Normal 2 3 13" xfId="923" xr:uid="{00000000-0005-0000-0000-0000A4090000}"/>
    <cellStyle name="Normal 2 3 14" xfId="2793" xr:uid="{00000000-0005-0000-0000-0000A5090000}"/>
    <cellStyle name="Normal 2 3 15" xfId="3093" xr:uid="{00000000-0005-0000-0000-0000A6090000}"/>
    <cellStyle name="Normal 2 3 16" xfId="3644" xr:uid="{00000000-0005-0000-0000-0000A7090000}"/>
    <cellStyle name="Normal 2 3 17" xfId="4942" xr:uid="{00000000-0005-0000-0000-0000A8090000}"/>
    <cellStyle name="Normal 2 3 2" xfId="56" xr:uid="{00000000-0005-0000-0000-0000A9090000}"/>
    <cellStyle name="Normal 2 3 2 10" xfId="3646" xr:uid="{00000000-0005-0000-0000-0000AA090000}"/>
    <cellStyle name="Normal 2 3 2 11" xfId="4944" xr:uid="{00000000-0005-0000-0000-0000AB090000}"/>
    <cellStyle name="Normal 2 3 2 12" xfId="5902" xr:uid="{00000000-0005-0000-0000-0000AC090000}"/>
    <cellStyle name="Normal 2 3 2 2" xfId="122" xr:uid="{00000000-0005-0000-0000-0000AD090000}"/>
    <cellStyle name="Normal 2 3 2 2 2" xfId="330" xr:uid="{00000000-0005-0000-0000-0000AE090000}"/>
    <cellStyle name="Normal 2 3 2 2 2 2" xfId="835" xr:uid="{00000000-0005-0000-0000-0000AF090000}"/>
    <cellStyle name="Normal 2 3 2 2 2 2 2" xfId="2687" xr:uid="{00000000-0005-0000-0000-0000B0090000}"/>
    <cellStyle name="Normal 2 3 2 2 2 2 2 2" xfId="3650" xr:uid="{00000000-0005-0000-0000-0000B1090000}"/>
    <cellStyle name="Normal 2 3 2 2 2 2 2 3" xfId="4948" xr:uid="{00000000-0005-0000-0000-0000B2090000}"/>
    <cellStyle name="Normal 2 3 2 2 2 2 3" xfId="1713" xr:uid="{00000000-0005-0000-0000-0000B3090000}"/>
    <cellStyle name="Normal 2 3 2 2 2 2 4" xfId="3649" xr:uid="{00000000-0005-0000-0000-0000B4090000}"/>
    <cellStyle name="Normal 2 3 2 2 2 2 5" xfId="4947" xr:uid="{00000000-0005-0000-0000-0000B5090000}"/>
    <cellStyle name="Normal 2 3 2 2 2 3" xfId="2189" xr:uid="{00000000-0005-0000-0000-0000B6090000}"/>
    <cellStyle name="Normal 2 3 2 2 2 3 2" xfId="3651" xr:uid="{00000000-0005-0000-0000-0000B7090000}"/>
    <cellStyle name="Normal 2 3 2 2 2 3 3" xfId="4949" xr:uid="{00000000-0005-0000-0000-0000B8090000}"/>
    <cellStyle name="Normal 2 3 2 2 2 4" xfId="1169" xr:uid="{00000000-0005-0000-0000-0000B9090000}"/>
    <cellStyle name="Normal 2 3 2 2 2 5" xfId="3032" xr:uid="{00000000-0005-0000-0000-0000BA090000}"/>
    <cellStyle name="Normal 2 3 2 2 2 6" xfId="3648" xr:uid="{00000000-0005-0000-0000-0000BB090000}"/>
    <cellStyle name="Normal 2 3 2 2 2 7" xfId="4946" xr:uid="{00000000-0005-0000-0000-0000BC090000}"/>
    <cellStyle name="Normal 2 3 2 2 3" xfId="501" xr:uid="{00000000-0005-0000-0000-0000BD090000}"/>
    <cellStyle name="Normal 2 3 2 2 3 2" xfId="2359" xr:uid="{00000000-0005-0000-0000-0000BE090000}"/>
    <cellStyle name="Normal 2 3 2 2 3 2 2" xfId="3653" xr:uid="{00000000-0005-0000-0000-0000BF090000}"/>
    <cellStyle name="Normal 2 3 2 2 3 2 3" xfId="4951" xr:uid="{00000000-0005-0000-0000-0000C0090000}"/>
    <cellStyle name="Normal 2 3 2 2 3 3" xfId="1535" xr:uid="{00000000-0005-0000-0000-0000C1090000}"/>
    <cellStyle name="Normal 2 3 2 2 3 4" xfId="3652" xr:uid="{00000000-0005-0000-0000-0000C2090000}"/>
    <cellStyle name="Normal 2 3 2 2 3 5" xfId="4950" xr:uid="{00000000-0005-0000-0000-0000C3090000}"/>
    <cellStyle name="Normal 2 3 2 2 4" xfId="673" xr:uid="{00000000-0005-0000-0000-0000C4090000}"/>
    <cellStyle name="Normal 2 3 2 2 4 2" xfId="2528" xr:uid="{00000000-0005-0000-0000-0000C5090000}"/>
    <cellStyle name="Normal 2 3 2 2 4 3" xfId="3654" xr:uid="{00000000-0005-0000-0000-0000C6090000}"/>
    <cellStyle name="Normal 2 3 2 2 4 4" xfId="4952" xr:uid="{00000000-0005-0000-0000-0000C7090000}"/>
    <cellStyle name="Normal 2 3 2 2 5" xfId="2030" xr:uid="{00000000-0005-0000-0000-0000C8090000}"/>
    <cellStyle name="Normal 2 3 2 2 6" xfId="1005" xr:uid="{00000000-0005-0000-0000-0000C9090000}"/>
    <cellStyle name="Normal 2 3 2 2 7" xfId="2875" xr:uid="{00000000-0005-0000-0000-0000CA090000}"/>
    <cellStyle name="Normal 2 3 2 2 8" xfId="3647" xr:uid="{00000000-0005-0000-0000-0000CB090000}"/>
    <cellStyle name="Normal 2 3 2 2 9" xfId="4945" xr:uid="{00000000-0005-0000-0000-0000CC090000}"/>
    <cellStyle name="Normal 2 3 2 3" xfId="266" xr:uid="{00000000-0005-0000-0000-0000CD090000}"/>
    <cellStyle name="Normal 2 3 2 3 2" xfId="771" xr:uid="{00000000-0005-0000-0000-0000CE090000}"/>
    <cellStyle name="Normal 2 3 2 3 2 2" xfId="2623" xr:uid="{00000000-0005-0000-0000-0000CF090000}"/>
    <cellStyle name="Normal 2 3 2 3 2 2 2" xfId="3657" xr:uid="{00000000-0005-0000-0000-0000D0090000}"/>
    <cellStyle name="Normal 2 3 2 3 2 2 3" xfId="4955" xr:uid="{00000000-0005-0000-0000-0000D1090000}"/>
    <cellStyle name="Normal 2 3 2 3 2 3" xfId="1649" xr:uid="{00000000-0005-0000-0000-0000D2090000}"/>
    <cellStyle name="Normal 2 3 2 3 2 4" xfId="3656" xr:uid="{00000000-0005-0000-0000-0000D3090000}"/>
    <cellStyle name="Normal 2 3 2 3 2 5" xfId="4954" xr:uid="{00000000-0005-0000-0000-0000D4090000}"/>
    <cellStyle name="Normal 2 3 2 3 3" xfId="2125" xr:uid="{00000000-0005-0000-0000-0000D5090000}"/>
    <cellStyle name="Normal 2 3 2 3 3 2" xfId="3658" xr:uid="{00000000-0005-0000-0000-0000D6090000}"/>
    <cellStyle name="Normal 2 3 2 3 3 3" xfId="4956" xr:uid="{00000000-0005-0000-0000-0000D7090000}"/>
    <cellStyle name="Normal 2 3 2 3 4" xfId="1105" xr:uid="{00000000-0005-0000-0000-0000D8090000}"/>
    <cellStyle name="Normal 2 3 2 3 5" xfId="2968" xr:uid="{00000000-0005-0000-0000-0000D9090000}"/>
    <cellStyle name="Normal 2 3 2 3 6" xfId="3655" xr:uid="{00000000-0005-0000-0000-0000DA090000}"/>
    <cellStyle name="Normal 2 3 2 3 7" xfId="4953" xr:uid="{00000000-0005-0000-0000-0000DB090000}"/>
    <cellStyle name="Normal 2 3 2 4" xfId="437" xr:uid="{00000000-0005-0000-0000-0000DC090000}"/>
    <cellStyle name="Normal 2 3 2 4 2" xfId="2295" xr:uid="{00000000-0005-0000-0000-0000DD090000}"/>
    <cellStyle name="Normal 2 3 2 4 2 2" xfId="3660" xr:uid="{00000000-0005-0000-0000-0000DE090000}"/>
    <cellStyle name="Normal 2 3 2 4 2 3" xfId="4958" xr:uid="{00000000-0005-0000-0000-0000DF090000}"/>
    <cellStyle name="Normal 2 3 2 4 3" xfId="1471" xr:uid="{00000000-0005-0000-0000-0000E0090000}"/>
    <cellStyle name="Normal 2 3 2 4 4" xfId="3659" xr:uid="{00000000-0005-0000-0000-0000E1090000}"/>
    <cellStyle name="Normal 2 3 2 4 5" xfId="4957" xr:uid="{00000000-0005-0000-0000-0000E2090000}"/>
    <cellStyle name="Normal 2 3 2 5" xfId="609" xr:uid="{00000000-0005-0000-0000-0000E3090000}"/>
    <cellStyle name="Normal 2 3 2 5 2" xfId="2464" xr:uid="{00000000-0005-0000-0000-0000E4090000}"/>
    <cellStyle name="Normal 2 3 2 5 3" xfId="3661" xr:uid="{00000000-0005-0000-0000-0000E5090000}"/>
    <cellStyle name="Normal 2 3 2 5 4" xfId="4959" xr:uid="{00000000-0005-0000-0000-0000E6090000}"/>
    <cellStyle name="Normal 2 3 2 6" xfId="1966" xr:uid="{00000000-0005-0000-0000-0000E7090000}"/>
    <cellStyle name="Normal 2 3 2 7" xfId="941" xr:uid="{00000000-0005-0000-0000-0000E8090000}"/>
    <cellStyle name="Normal 2 3 2 8" xfId="2811" xr:uid="{00000000-0005-0000-0000-0000E9090000}"/>
    <cellStyle name="Normal 2 3 2 9" xfId="3111" xr:uid="{00000000-0005-0000-0000-0000EA090000}"/>
    <cellStyle name="Normal 2 3 3" xfId="73" xr:uid="{00000000-0005-0000-0000-0000EB090000}"/>
    <cellStyle name="Normal 2 3 3 10" xfId="3662" xr:uid="{00000000-0005-0000-0000-0000EC090000}"/>
    <cellStyle name="Normal 2 3 3 11" xfId="4960" xr:uid="{00000000-0005-0000-0000-0000ED090000}"/>
    <cellStyle name="Normal 2 3 3 2" xfId="138" xr:uid="{00000000-0005-0000-0000-0000EE090000}"/>
    <cellStyle name="Normal 2 3 3 2 2" xfId="346" xr:uid="{00000000-0005-0000-0000-0000EF090000}"/>
    <cellStyle name="Normal 2 3 3 2 2 2" xfId="851" xr:uid="{00000000-0005-0000-0000-0000F0090000}"/>
    <cellStyle name="Normal 2 3 3 2 2 2 2" xfId="2703" xr:uid="{00000000-0005-0000-0000-0000F1090000}"/>
    <cellStyle name="Normal 2 3 3 2 2 2 2 2" xfId="3666" xr:uid="{00000000-0005-0000-0000-0000F2090000}"/>
    <cellStyle name="Normal 2 3 3 2 2 2 2 3" xfId="4964" xr:uid="{00000000-0005-0000-0000-0000F3090000}"/>
    <cellStyle name="Normal 2 3 3 2 2 2 3" xfId="1729" xr:uid="{00000000-0005-0000-0000-0000F4090000}"/>
    <cellStyle name="Normal 2 3 3 2 2 2 4" xfId="3665" xr:uid="{00000000-0005-0000-0000-0000F5090000}"/>
    <cellStyle name="Normal 2 3 3 2 2 2 5" xfId="4963" xr:uid="{00000000-0005-0000-0000-0000F6090000}"/>
    <cellStyle name="Normal 2 3 3 2 2 3" xfId="2205" xr:uid="{00000000-0005-0000-0000-0000F7090000}"/>
    <cellStyle name="Normal 2 3 3 2 2 3 2" xfId="3667" xr:uid="{00000000-0005-0000-0000-0000F8090000}"/>
    <cellStyle name="Normal 2 3 3 2 2 3 3" xfId="4965" xr:uid="{00000000-0005-0000-0000-0000F9090000}"/>
    <cellStyle name="Normal 2 3 3 2 2 4" xfId="1185" xr:uid="{00000000-0005-0000-0000-0000FA090000}"/>
    <cellStyle name="Normal 2 3 3 2 2 5" xfId="3048" xr:uid="{00000000-0005-0000-0000-0000FB090000}"/>
    <cellStyle name="Normal 2 3 3 2 2 6" xfId="3664" xr:uid="{00000000-0005-0000-0000-0000FC090000}"/>
    <cellStyle name="Normal 2 3 3 2 2 7" xfId="4962" xr:uid="{00000000-0005-0000-0000-0000FD090000}"/>
    <cellStyle name="Normal 2 3 3 2 3" xfId="517" xr:uid="{00000000-0005-0000-0000-0000FE090000}"/>
    <cellStyle name="Normal 2 3 3 2 3 2" xfId="2375" xr:uid="{00000000-0005-0000-0000-0000FF090000}"/>
    <cellStyle name="Normal 2 3 3 2 3 2 2" xfId="3669" xr:uid="{00000000-0005-0000-0000-0000000A0000}"/>
    <cellStyle name="Normal 2 3 3 2 3 2 3" xfId="4967" xr:uid="{00000000-0005-0000-0000-0000010A0000}"/>
    <cellStyle name="Normal 2 3 3 2 3 3" xfId="1551" xr:uid="{00000000-0005-0000-0000-0000020A0000}"/>
    <cellStyle name="Normal 2 3 3 2 3 4" xfId="3668" xr:uid="{00000000-0005-0000-0000-0000030A0000}"/>
    <cellStyle name="Normal 2 3 3 2 3 5" xfId="4966" xr:uid="{00000000-0005-0000-0000-0000040A0000}"/>
    <cellStyle name="Normal 2 3 3 2 4" xfId="689" xr:uid="{00000000-0005-0000-0000-0000050A0000}"/>
    <cellStyle name="Normal 2 3 3 2 4 2" xfId="2544" xr:uid="{00000000-0005-0000-0000-0000060A0000}"/>
    <cellStyle name="Normal 2 3 3 2 4 3" xfId="3670" xr:uid="{00000000-0005-0000-0000-0000070A0000}"/>
    <cellStyle name="Normal 2 3 3 2 4 4" xfId="4968" xr:uid="{00000000-0005-0000-0000-0000080A0000}"/>
    <cellStyle name="Normal 2 3 3 2 5" xfId="2046" xr:uid="{00000000-0005-0000-0000-0000090A0000}"/>
    <cellStyle name="Normal 2 3 3 2 6" xfId="1021" xr:uid="{00000000-0005-0000-0000-00000A0A0000}"/>
    <cellStyle name="Normal 2 3 3 2 7" xfId="2891" xr:uid="{00000000-0005-0000-0000-00000B0A0000}"/>
    <cellStyle name="Normal 2 3 3 2 8" xfId="3663" xr:uid="{00000000-0005-0000-0000-00000C0A0000}"/>
    <cellStyle name="Normal 2 3 3 2 9" xfId="4961" xr:uid="{00000000-0005-0000-0000-00000D0A0000}"/>
    <cellStyle name="Normal 2 3 3 3" xfId="282" xr:uid="{00000000-0005-0000-0000-00000E0A0000}"/>
    <cellStyle name="Normal 2 3 3 3 2" xfId="787" xr:uid="{00000000-0005-0000-0000-00000F0A0000}"/>
    <cellStyle name="Normal 2 3 3 3 2 2" xfId="2639" xr:uid="{00000000-0005-0000-0000-0000100A0000}"/>
    <cellStyle name="Normal 2 3 3 3 2 2 2" xfId="3673" xr:uid="{00000000-0005-0000-0000-0000110A0000}"/>
    <cellStyle name="Normal 2 3 3 3 2 2 3" xfId="4971" xr:uid="{00000000-0005-0000-0000-0000120A0000}"/>
    <cellStyle name="Normal 2 3 3 3 2 3" xfId="1665" xr:uid="{00000000-0005-0000-0000-0000130A0000}"/>
    <cellStyle name="Normal 2 3 3 3 2 4" xfId="3672" xr:uid="{00000000-0005-0000-0000-0000140A0000}"/>
    <cellStyle name="Normal 2 3 3 3 2 5" xfId="4970" xr:uid="{00000000-0005-0000-0000-0000150A0000}"/>
    <cellStyle name="Normal 2 3 3 3 3" xfId="2141" xr:uid="{00000000-0005-0000-0000-0000160A0000}"/>
    <cellStyle name="Normal 2 3 3 3 3 2" xfId="3674" xr:uid="{00000000-0005-0000-0000-0000170A0000}"/>
    <cellStyle name="Normal 2 3 3 3 3 3" xfId="4972" xr:uid="{00000000-0005-0000-0000-0000180A0000}"/>
    <cellStyle name="Normal 2 3 3 3 4" xfId="1121" xr:uid="{00000000-0005-0000-0000-0000190A0000}"/>
    <cellStyle name="Normal 2 3 3 3 5" xfId="2984" xr:uid="{00000000-0005-0000-0000-00001A0A0000}"/>
    <cellStyle name="Normal 2 3 3 3 6" xfId="3671" xr:uid="{00000000-0005-0000-0000-00001B0A0000}"/>
    <cellStyle name="Normal 2 3 3 3 7" xfId="4969" xr:uid="{00000000-0005-0000-0000-00001C0A0000}"/>
    <cellStyle name="Normal 2 3 3 4" xfId="453" xr:uid="{00000000-0005-0000-0000-00001D0A0000}"/>
    <cellStyle name="Normal 2 3 3 4 2" xfId="2311" xr:uid="{00000000-0005-0000-0000-00001E0A0000}"/>
    <cellStyle name="Normal 2 3 3 4 2 2" xfId="3676" xr:uid="{00000000-0005-0000-0000-00001F0A0000}"/>
    <cellStyle name="Normal 2 3 3 4 2 3" xfId="4974" xr:uid="{00000000-0005-0000-0000-0000200A0000}"/>
    <cellStyle name="Normal 2 3 3 4 3" xfId="1487" xr:uid="{00000000-0005-0000-0000-0000210A0000}"/>
    <cellStyle name="Normal 2 3 3 4 4" xfId="3675" xr:uid="{00000000-0005-0000-0000-0000220A0000}"/>
    <cellStyle name="Normal 2 3 3 4 5" xfId="4973" xr:uid="{00000000-0005-0000-0000-0000230A0000}"/>
    <cellStyle name="Normal 2 3 3 5" xfId="625" xr:uid="{00000000-0005-0000-0000-0000240A0000}"/>
    <cellStyle name="Normal 2 3 3 5 2" xfId="2480" xr:uid="{00000000-0005-0000-0000-0000250A0000}"/>
    <cellStyle name="Normal 2 3 3 5 3" xfId="3677" xr:uid="{00000000-0005-0000-0000-0000260A0000}"/>
    <cellStyle name="Normal 2 3 3 5 4" xfId="4975" xr:uid="{00000000-0005-0000-0000-0000270A0000}"/>
    <cellStyle name="Normal 2 3 3 6" xfId="1982" xr:uid="{00000000-0005-0000-0000-0000280A0000}"/>
    <cellStyle name="Normal 2 3 3 7" xfId="957" xr:uid="{00000000-0005-0000-0000-0000290A0000}"/>
    <cellStyle name="Normal 2 3 3 8" xfId="2827" xr:uid="{00000000-0005-0000-0000-00002A0A0000}"/>
    <cellStyle name="Normal 2 3 3 9" xfId="3127" xr:uid="{00000000-0005-0000-0000-00002B0A0000}"/>
    <cellStyle name="Normal 2 3 4" xfId="87" xr:uid="{00000000-0005-0000-0000-00002C0A0000}"/>
    <cellStyle name="Normal 2 3 4 10" xfId="3678" xr:uid="{00000000-0005-0000-0000-00002D0A0000}"/>
    <cellStyle name="Normal 2 3 4 11" xfId="4976" xr:uid="{00000000-0005-0000-0000-00002E0A0000}"/>
    <cellStyle name="Normal 2 3 4 2" xfId="151" xr:uid="{00000000-0005-0000-0000-00002F0A0000}"/>
    <cellStyle name="Normal 2 3 4 2 2" xfId="359" xr:uid="{00000000-0005-0000-0000-0000300A0000}"/>
    <cellStyle name="Normal 2 3 4 2 2 2" xfId="864" xr:uid="{00000000-0005-0000-0000-0000310A0000}"/>
    <cellStyle name="Normal 2 3 4 2 2 2 2" xfId="2716" xr:uid="{00000000-0005-0000-0000-0000320A0000}"/>
    <cellStyle name="Normal 2 3 4 2 2 2 2 2" xfId="3682" xr:uid="{00000000-0005-0000-0000-0000330A0000}"/>
    <cellStyle name="Normal 2 3 4 2 2 2 2 3" xfId="4980" xr:uid="{00000000-0005-0000-0000-0000340A0000}"/>
    <cellStyle name="Normal 2 3 4 2 2 2 3" xfId="1742" xr:uid="{00000000-0005-0000-0000-0000350A0000}"/>
    <cellStyle name="Normal 2 3 4 2 2 2 4" xfId="3681" xr:uid="{00000000-0005-0000-0000-0000360A0000}"/>
    <cellStyle name="Normal 2 3 4 2 2 2 5" xfId="4979" xr:uid="{00000000-0005-0000-0000-0000370A0000}"/>
    <cellStyle name="Normal 2 3 4 2 2 3" xfId="2218" xr:uid="{00000000-0005-0000-0000-0000380A0000}"/>
    <cellStyle name="Normal 2 3 4 2 2 3 2" xfId="3683" xr:uid="{00000000-0005-0000-0000-0000390A0000}"/>
    <cellStyle name="Normal 2 3 4 2 2 3 3" xfId="4981" xr:uid="{00000000-0005-0000-0000-00003A0A0000}"/>
    <cellStyle name="Normal 2 3 4 2 2 4" xfId="1198" xr:uid="{00000000-0005-0000-0000-00003B0A0000}"/>
    <cellStyle name="Normal 2 3 4 2 2 5" xfId="3061" xr:uid="{00000000-0005-0000-0000-00003C0A0000}"/>
    <cellStyle name="Normal 2 3 4 2 2 6" xfId="3680" xr:uid="{00000000-0005-0000-0000-00003D0A0000}"/>
    <cellStyle name="Normal 2 3 4 2 2 7" xfId="4978" xr:uid="{00000000-0005-0000-0000-00003E0A0000}"/>
    <cellStyle name="Normal 2 3 4 2 3" xfId="530" xr:uid="{00000000-0005-0000-0000-00003F0A0000}"/>
    <cellStyle name="Normal 2 3 4 2 3 2" xfId="2388" xr:uid="{00000000-0005-0000-0000-0000400A0000}"/>
    <cellStyle name="Normal 2 3 4 2 3 2 2" xfId="3685" xr:uid="{00000000-0005-0000-0000-0000410A0000}"/>
    <cellStyle name="Normal 2 3 4 2 3 2 3" xfId="4983" xr:uid="{00000000-0005-0000-0000-0000420A0000}"/>
    <cellStyle name="Normal 2 3 4 2 3 3" xfId="1564" xr:uid="{00000000-0005-0000-0000-0000430A0000}"/>
    <cellStyle name="Normal 2 3 4 2 3 4" xfId="3684" xr:uid="{00000000-0005-0000-0000-0000440A0000}"/>
    <cellStyle name="Normal 2 3 4 2 3 5" xfId="4982" xr:uid="{00000000-0005-0000-0000-0000450A0000}"/>
    <cellStyle name="Normal 2 3 4 2 4" xfId="702" xr:uid="{00000000-0005-0000-0000-0000460A0000}"/>
    <cellStyle name="Normal 2 3 4 2 4 2" xfId="2557" xr:uid="{00000000-0005-0000-0000-0000470A0000}"/>
    <cellStyle name="Normal 2 3 4 2 4 3" xfId="3686" xr:uid="{00000000-0005-0000-0000-0000480A0000}"/>
    <cellStyle name="Normal 2 3 4 2 4 4" xfId="4984" xr:uid="{00000000-0005-0000-0000-0000490A0000}"/>
    <cellStyle name="Normal 2 3 4 2 5" xfId="2059" xr:uid="{00000000-0005-0000-0000-00004A0A0000}"/>
    <cellStyle name="Normal 2 3 4 2 6" xfId="1034" xr:uid="{00000000-0005-0000-0000-00004B0A0000}"/>
    <cellStyle name="Normal 2 3 4 2 7" xfId="2904" xr:uid="{00000000-0005-0000-0000-00004C0A0000}"/>
    <cellStyle name="Normal 2 3 4 2 8" xfId="3679" xr:uid="{00000000-0005-0000-0000-00004D0A0000}"/>
    <cellStyle name="Normal 2 3 4 2 9" xfId="4977" xr:uid="{00000000-0005-0000-0000-00004E0A0000}"/>
    <cellStyle name="Normal 2 3 4 3" xfId="295" xr:uid="{00000000-0005-0000-0000-00004F0A0000}"/>
    <cellStyle name="Normal 2 3 4 3 2" xfId="800" xr:uid="{00000000-0005-0000-0000-0000500A0000}"/>
    <cellStyle name="Normal 2 3 4 3 2 2" xfId="2652" xr:uid="{00000000-0005-0000-0000-0000510A0000}"/>
    <cellStyle name="Normal 2 3 4 3 2 2 2" xfId="3689" xr:uid="{00000000-0005-0000-0000-0000520A0000}"/>
    <cellStyle name="Normal 2 3 4 3 2 2 3" xfId="4987" xr:uid="{00000000-0005-0000-0000-0000530A0000}"/>
    <cellStyle name="Normal 2 3 4 3 2 3" xfId="1678" xr:uid="{00000000-0005-0000-0000-0000540A0000}"/>
    <cellStyle name="Normal 2 3 4 3 2 4" xfId="3688" xr:uid="{00000000-0005-0000-0000-0000550A0000}"/>
    <cellStyle name="Normal 2 3 4 3 2 5" xfId="4986" xr:uid="{00000000-0005-0000-0000-0000560A0000}"/>
    <cellStyle name="Normal 2 3 4 3 3" xfId="2154" xr:uid="{00000000-0005-0000-0000-0000570A0000}"/>
    <cellStyle name="Normal 2 3 4 3 3 2" xfId="3690" xr:uid="{00000000-0005-0000-0000-0000580A0000}"/>
    <cellStyle name="Normal 2 3 4 3 3 3" xfId="4988" xr:uid="{00000000-0005-0000-0000-0000590A0000}"/>
    <cellStyle name="Normal 2 3 4 3 4" xfId="1134" xr:uid="{00000000-0005-0000-0000-00005A0A0000}"/>
    <cellStyle name="Normal 2 3 4 3 5" xfId="2997" xr:uid="{00000000-0005-0000-0000-00005B0A0000}"/>
    <cellStyle name="Normal 2 3 4 3 6" xfId="3687" xr:uid="{00000000-0005-0000-0000-00005C0A0000}"/>
    <cellStyle name="Normal 2 3 4 3 7" xfId="4985" xr:uid="{00000000-0005-0000-0000-00005D0A0000}"/>
    <cellStyle name="Normal 2 3 4 4" xfId="466" xr:uid="{00000000-0005-0000-0000-00005E0A0000}"/>
    <cellStyle name="Normal 2 3 4 4 2" xfId="2324" xr:uid="{00000000-0005-0000-0000-00005F0A0000}"/>
    <cellStyle name="Normal 2 3 4 4 2 2" xfId="3692" xr:uid="{00000000-0005-0000-0000-0000600A0000}"/>
    <cellStyle name="Normal 2 3 4 4 2 3" xfId="4990" xr:uid="{00000000-0005-0000-0000-0000610A0000}"/>
    <cellStyle name="Normal 2 3 4 4 3" xfId="1500" xr:uid="{00000000-0005-0000-0000-0000620A0000}"/>
    <cellStyle name="Normal 2 3 4 4 4" xfId="3691" xr:uid="{00000000-0005-0000-0000-0000630A0000}"/>
    <cellStyle name="Normal 2 3 4 4 5" xfId="4989" xr:uid="{00000000-0005-0000-0000-0000640A0000}"/>
    <cellStyle name="Normal 2 3 4 5" xfId="638" xr:uid="{00000000-0005-0000-0000-0000650A0000}"/>
    <cellStyle name="Normal 2 3 4 5 2" xfId="2493" xr:uid="{00000000-0005-0000-0000-0000660A0000}"/>
    <cellStyle name="Normal 2 3 4 5 3" xfId="3693" xr:uid="{00000000-0005-0000-0000-0000670A0000}"/>
    <cellStyle name="Normal 2 3 4 5 4" xfId="4991" xr:uid="{00000000-0005-0000-0000-0000680A0000}"/>
    <cellStyle name="Normal 2 3 4 6" xfId="1995" xr:uid="{00000000-0005-0000-0000-0000690A0000}"/>
    <cellStyle name="Normal 2 3 4 7" xfId="970" xr:uid="{00000000-0005-0000-0000-00006A0A0000}"/>
    <cellStyle name="Normal 2 3 4 8" xfId="2840" xr:uid="{00000000-0005-0000-0000-00006B0A0000}"/>
    <cellStyle name="Normal 2 3 4 9" xfId="3140" xr:uid="{00000000-0005-0000-0000-00006C0A0000}"/>
    <cellStyle name="Normal 2 3 5" xfId="104" xr:uid="{00000000-0005-0000-0000-00006D0A0000}"/>
    <cellStyle name="Normal 2 3 5 2" xfId="312" xr:uid="{00000000-0005-0000-0000-00006E0A0000}"/>
    <cellStyle name="Normal 2 3 5 2 2" xfId="817" xr:uid="{00000000-0005-0000-0000-00006F0A0000}"/>
    <cellStyle name="Normal 2 3 5 2 2 2" xfId="2669" xr:uid="{00000000-0005-0000-0000-0000700A0000}"/>
    <cellStyle name="Normal 2 3 5 2 2 2 2" xfId="3697" xr:uid="{00000000-0005-0000-0000-0000710A0000}"/>
    <cellStyle name="Normal 2 3 5 2 2 2 3" xfId="4995" xr:uid="{00000000-0005-0000-0000-0000720A0000}"/>
    <cellStyle name="Normal 2 3 5 2 2 3" xfId="1695" xr:uid="{00000000-0005-0000-0000-0000730A0000}"/>
    <cellStyle name="Normal 2 3 5 2 2 4" xfId="3696" xr:uid="{00000000-0005-0000-0000-0000740A0000}"/>
    <cellStyle name="Normal 2 3 5 2 2 5" xfId="4994" xr:uid="{00000000-0005-0000-0000-0000750A0000}"/>
    <cellStyle name="Normal 2 3 5 2 3" xfId="2171" xr:uid="{00000000-0005-0000-0000-0000760A0000}"/>
    <cellStyle name="Normal 2 3 5 2 3 2" xfId="3698" xr:uid="{00000000-0005-0000-0000-0000770A0000}"/>
    <cellStyle name="Normal 2 3 5 2 3 3" xfId="4996" xr:uid="{00000000-0005-0000-0000-0000780A0000}"/>
    <cellStyle name="Normal 2 3 5 2 4" xfId="1151" xr:uid="{00000000-0005-0000-0000-0000790A0000}"/>
    <cellStyle name="Normal 2 3 5 2 5" xfId="3014" xr:uid="{00000000-0005-0000-0000-00007A0A0000}"/>
    <cellStyle name="Normal 2 3 5 2 6" xfId="3695" xr:uid="{00000000-0005-0000-0000-00007B0A0000}"/>
    <cellStyle name="Normal 2 3 5 2 7" xfId="4993" xr:uid="{00000000-0005-0000-0000-00007C0A0000}"/>
    <cellStyle name="Normal 2 3 5 3" xfId="483" xr:uid="{00000000-0005-0000-0000-00007D0A0000}"/>
    <cellStyle name="Normal 2 3 5 3 2" xfId="2341" xr:uid="{00000000-0005-0000-0000-00007E0A0000}"/>
    <cellStyle name="Normal 2 3 5 3 2 2" xfId="3700" xr:uid="{00000000-0005-0000-0000-00007F0A0000}"/>
    <cellStyle name="Normal 2 3 5 3 2 3" xfId="4998" xr:uid="{00000000-0005-0000-0000-0000800A0000}"/>
    <cellStyle name="Normal 2 3 5 3 3" xfId="1517" xr:uid="{00000000-0005-0000-0000-0000810A0000}"/>
    <cellStyle name="Normal 2 3 5 3 4" xfId="3699" xr:uid="{00000000-0005-0000-0000-0000820A0000}"/>
    <cellStyle name="Normal 2 3 5 3 5" xfId="4997" xr:uid="{00000000-0005-0000-0000-0000830A0000}"/>
    <cellStyle name="Normal 2 3 5 4" xfId="655" xr:uid="{00000000-0005-0000-0000-0000840A0000}"/>
    <cellStyle name="Normal 2 3 5 4 2" xfId="2510" xr:uid="{00000000-0005-0000-0000-0000850A0000}"/>
    <cellStyle name="Normal 2 3 5 4 3" xfId="3701" xr:uid="{00000000-0005-0000-0000-0000860A0000}"/>
    <cellStyle name="Normal 2 3 5 4 4" xfId="4999" xr:uid="{00000000-0005-0000-0000-0000870A0000}"/>
    <cellStyle name="Normal 2 3 5 5" xfId="2012" xr:uid="{00000000-0005-0000-0000-0000880A0000}"/>
    <cellStyle name="Normal 2 3 5 6" xfId="987" xr:uid="{00000000-0005-0000-0000-0000890A0000}"/>
    <cellStyle name="Normal 2 3 5 7" xfId="2857" xr:uid="{00000000-0005-0000-0000-00008A0A0000}"/>
    <cellStyle name="Normal 2 3 5 8" xfId="3694" xr:uid="{00000000-0005-0000-0000-00008B0A0000}"/>
    <cellStyle name="Normal 2 3 5 9" xfId="4992" xr:uid="{00000000-0005-0000-0000-00008C0A0000}"/>
    <cellStyle name="Normal 2 3 6" xfId="166" xr:uid="{00000000-0005-0000-0000-00008D0A0000}"/>
    <cellStyle name="Normal 2 3 6 2" xfId="372" xr:uid="{00000000-0005-0000-0000-00008E0A0000}"/>
    <cellStyle name="Normal 2 3 6 2 2" xfId="876" xr:uid="{00000000-0005-0000-0000-00008F0A0000}"/>
    <cellStyle name="Normal 2 3 6 2 2 2" xfId="2728" xr:uid="{00000000-0005-0000-0000-0000900A0000}"/>
    <cellStyle name="Normal 2 3 6 2 2 2 2" xfId="3705" xr:uid="{00000000-0005-0000-0000-0000910A0000}"/>
    <cellStyle name="Normal 2 3 6 2 2 2 3" xfId="5003" xr:uid="{00000000-0005-0000-0000-0000920A0000}"/>
    <cellStyle name="Normal 2 3 6 2 2 3" xfId="1754" xr:uid="{00000000-0005-0000-0000-0000930A0000}"/>
    <cellStyle name="Normal 2 3 6 2 2 4" xfId="3704" xr:uid="{00000000-0005-0000-0000-0000940A0000}"/>
    <cellStyle name="Normal 2 3 6 2 2 5" xfId="5002" xr:uid="{00000000-0005-0000-0000-0000950A0000}"/>
    <cellStyle name="Normal 2 3 6 2 3" xfId="2230" xr:uid="{00000000-0005-0000-0000-0000960A0000}"/>
    <cellStyle name="Normal 2 3 6 2 3 2" xfId="3706" xr:uid="{00000000-0005-0000-0000-0000970A0000}"/>
    <cellStyle name="Normal 2 3 6 2 3 3" xfId="5004" xr:uid="{00000000-0005-0000-0000-0000980A0000}"/>
    <cellStyle name="Normal 2 3 6 2 4" xfId="1210" xr:uid="{00000000-0005-0000-0000-0000990A0000}"/>
    <cellStyle name="Normal 2 3 6 2 5" xfId="3073" xr:uid="{00000000-0005-0000-0000-00009A0A0000}"/>
    <cellStyle name="Normal 2 3 6 2 6" xfId="3703" xr:uid="{00000000-0005-0000-0000-00009B0A0000}"/>
    <cellStyle name="Normal 2 3 6 2 7" xfId="5001" xr:uid="{00000000-0005-0000-0000-00009C0A0000}"/>
    <cellStyle name="Normal 2 3 6 3" xfId="542" xr:uid="{00000000-0005-0000-0000-00009D0A0000}"/>
    <cellStyle name="Normal 2 3 6 3 2" xfId="2400" xr:uid="{00000000-0005-0000-0000-00009E0A0000}"/>
    <cellStyle name="Normal 2 3 6 3 2 2" xfId="3708" xr:uid="{00000000-0005-0000-0000-00009F0A0000}"/>
    <cellStyle name="Normal 2 3 6 3 2 3" xfId="5006" xr:uid="{00000000-0005-0000-0000-0000A00A0000}"/>
    <cellStyle name="Normal 2 3 6 3 3" xfId="1578" xr:uid="{00000000-0005-0000-0000-0000A10A0000}"/>
    <cellStyle name="Normal 2 3 6 3 4" xfId="3707" xr:uid="{00000000-0005-0000-0000-0000A20A0000}"/>
    <cellStyle name="Normal 2 3 6 3 5" xfId="5005" xr:uid="{00000000-0005-0000-0000-0000A30A0000}"/>
    <cellStyle name="Normal 2 3 6 4" xfId="714" xr:uid="{00000000-0005-0000-0000-0000A40A0000}"/>
    <cellStyle name="Normal 2 3 6 4 2" xfId="2569" xr:uid="{00000000-0005-0000-0000-0000A50A0000}"/>
    <cellStyle name="Normal 2 3 6 4 3" xfId="3709" xr:uid="{00000000-0005-0000-0000-0000A60A0000}"/>
    <cellStyle name="Normal 2 3 6 4 4" xfId="5007" xr:uid="{00000000-0005-0000-0000-0000A70A0000}"/>
    <cellStyle name="Normal 2 3 6 5" xfId="2071" xr:uid="{00000000-0005-0000-0000-0000A80A0000}"/>
    <cellStyle name="Normal 2 3 6 6" xfId="1046" xr:uid="{00000000-0005-0000-0000-0000A90A0000}"/>
    <cellStyle name="Normal 2 3 6 7" xfId="2916" xr:uid="{00000000-0005-0000-0000-0000AA0A0000}"/>
    <cellStyle name="Normal 2 3 6 8" xfId="3702" xr:uid="{00000000-0005-0000-0000-0000AB0A0000}"/>
    <cellStyle name="Normal 2 3 6 9" xfId="5000" xr:uid="{00000000-0005-0000-0000-0000AC0A0000}"/>
    <cellStyle name="Normal 2 3 7" xfId="248" xr:uid="{00000000-0005-0000-0000-0000AD0A0000}"/>
    <cellStyle name="Normal 2 3 7 2" xfId="753" xr:uid="{00000000-0005-0000-0000-0000AE0A0000}"/>
    <cellStyle name="Normal 2 3 7 2 2" xfId="2605" xr:uid="{00000000-0005-0000-0000-0000AF0A0000}"/>
    <cellStyle name="Normal 2 3 7 2 2 2" xfId="3712" xr:uid="{00000000-0005-0000-0000-0000B00A0000}"/>
    <cellStyle name="Normal 2 3 7 2 2 3" xfId="5010" xr:uid="{00000000-0005-0000-0000-0000B10A0000}"/>
    <cellStyle name="Normal 2 3 7 2 3" xfId="1631" xr:uid="{00000000-0005-0000-0000-0000B20A0000}"/>
    <cellStyle name="Normal 2 3 7 2 4" xfId="3711" xr:uid="{00000000-0005-0000-0000-0000B30A0000}"/>
    <cellStyle name="Normal 2 3 7 2 5" xfId="5009" xr:uid="{00000000-0005-0000-0000-0000B40A0000}"/>
    <cellStyle name="Normal 2 3 7 3" xfId="2107" xr:uid="{00000000-0005-0000-0000-0000B50A0000}"/>
    <cellStyle name="Normal 2 3 7 3 2" xfId="3713" xr:uid="{00000000-0005-0000-0000-0000B60A0000}"/>
    <cellStyle name="Normal 2 3 7 3 3" xfId="5011" xr:uid="{00000000-0005-0000-0000-0000B70A0000}"/>
    <cellStyle name="Normal 2 3 7 4" xfId="1087" xr:uid="{00000000-0005-0000-0000-0000B80A0000}"/>
    <cellStyle name="Normal 2 3 7 5" xfId="2950" xr:uid="{00000000-0005-0000-0000-0000B90A0000}"/>
    <cellStyle name="Normal 2 3 7 6" xfId="3710" xr:uid="{00000000-0005-0000-0000-0000BA0A0000}"/>
    <cellStyle name="Normal 2 3 7 7" xfId="5008" xr:uid="{00000000-0005-0000-0000-0000BB0A0000}"/>
    <cellStyle name="Normal 2 3 8" xfId="384" xr:uid="{00000000-0005-0000-0000-0000BC0A0000}"/>
    <cellStyle name="Normal 2 3 8 2" xfId="887" xr:uid="{00000000-0005-0000-0000-0000BD0A0000}"/>
    <cellStyle name="Normal 2 3 8 2 2" xfId="2737" xr:uid="{00000000-0005-0000-0000-0000BE0A0000}"/>
    <cellStyle name="Normal 2 3 8 2 3" xfId="1766" xr:uid="{00000000-0005-0000-0000-0000BF0A0000}"/>
    <cellStyle name="Normal 2 3 8 3" xfId="2242" xr:uid="{00000000-0005-0000-0000-0000C00A0000}"/>
    <cellStyle name="Normal 2 3 8 4" xfId="1222" xr:uid="{00000000-0005-0000-0000-0000C10A0000}"/>
    <cellStyle name="Normal 2 3 9" xfId="419" xr:uid="{00000000-0005-0000-0000-0000C20A0000}"/>
    <cellStyle name="Normal 2 3 9 2" xfId="2277" xr:uid="{00000000-0005-0000-0000-0000C30A0000}"/>
    <cellStyle name="Normal 2 3 9 2 2" xfId="3715" xr:uid="{00000000-0005-0000-0000-0000C40A0000}"/>
    <cellStyle name="Normal 2 3 9 2 3" xfId="5013" xr:uid="{00000000-0005-0000-0000-0000C50A0000}"/>
    <cellStyle name="Normal 2 3 9 3" xfId="1453" xr:uid="{00000000-0005-0000-0000-0000C60A0000}"/>
    <cellStyle name="Normal 2 3 9 4" xfId="3714" xr:uid="{00000000-0005-0000-0000-0000C70A0000}"/>
    <cellStyle name="Normal 2 3 9 5" xfId="5012" xr:uid="{00000000-0005-0000-0000-0000C80A0000}"/>
    <cellStyle name="Normal 2 4" xfId="61" xr:uid="{00000000-0005-0000-0000-0000C90A0000}"/>
    <cellStyle name="Normal 2 4 10" xfId="946" xr:uid="{00000000-0005-0000-0000-0000CA0A0000}"/>
    <cellStyle name="Normal 2 4 11" xfId="2816" xr:uid="{00000000-0005-0000-0000-0000CB0A0000}"/>
    <cellStyle name="Normal 2 4 12" xfId="3116" xr:uid="{00000000-0005-0000-0000-0000CC0A0000}"/>
    <cellStyle name="Normal 2 4 13" xfId="3716" xr:uid="{00000000-0005-0000-0000-0000CD0A0000}"/>
    <cellStyle name="Normal 2 4 14" xfId="5014" xr:uid="{00000000-0005-0000-0000-0000CE0A0000}"/>
    <cellStyle name="Normal 2 4 15" xfId="5903" xr:uid="{00000000-0005-0000-0000-0000CF0A0000}"/>
    <cellStyle name="Normal 2 4 2" xfId="127" xr:uid="{00000000-0005-0000-0000-0000D00A0000}"/>
    <cellStyle name="Normal 2 4 2 2" xfId="335" xr:uid="{00000000-0005-0000-0000-0000D10A0000}"/>
    <cellStyle name="Normal 2 4 2 2 2" xfId="840" xr:uid="{00000000-0005-0000-0000-0000D20A0000}"/>
    <cellStyle name="Normal 2 4 2 2 2 2" xfId="2692" xr:uid="{00000000-0005-0000-0000-0000D30A0000}"/>
    <cellStyle name="Normal 2 4 2 2 2 2 2" xfId="3720" xr:uid="{00000000-0005-0000-0000-0000D40A0000}"/>
    <cellStyle name="Normal 2 4 2 2 2 2 3" xfId="5018" xr:uid="{00000000-0005-0000-0000-0000D50A0000}"/>
    <cellStyle name="Normal 2 4 2 2 2 3" xfId="1718" xr:uid="{00000000-0005-0000-0000-0000D60A0000}"/>
    <cellStyle name="Normal 2 4 2 2 2 4" xfId="3719" xr:uid="{00000000-0005-0000-0000-0000D70A0000}"/>
    <cellStyle name="Normal 2 4 2 2 2 5" xfId="5017" xr:uid="{00000000-0005-0000-0000-0000D80A0000}"/>
    <cellStyle name="Normal 2 4 2 2 3" xfId="2194" xr:uid="{00000000-0005-0000-0000-0000D90A0000}"/>
    <cellStyle name="Normal 2 4 2 2 3 2" xfId="3721" xr:uid="{00000000-0005-0000-0000-0000DA0A0000}"/>
    <cellStyle name="Normal 2 4 2 2 3 3" xfId="5019" xr:uid="{00000000-0005-0000-0000-0000DB0A0000}"/>
    <cellStyle name="Normal 2 4 2 2 4" xfId="1174" xr:uid="{00000000-0005-0000-0000-0000DC0A0000}"/>
    <cellStyle name="Normal 2 4 2 2 5" xfId="3037" xr:uid="{00000000-0005-0000-0000-0000DD0A0000}"/>
    <cellStyle name="Normal 2 4 2 2 6" xfId="3718" xr:uid="{00000000-0005-0000-0000-0000DE0A0000}"/>
    <cellStyle name="Normal 2 4 2 2 7" xfId="5016" xr:uid="{00000000-0005-0000-0000-0000DF0A0000}"/>
    <cellStyle name="Normal 2 4 2 3" xfId="506" xr:uid="{00000000-0005-0000-0000-0000E00A0000}"/>
    <cellStyle name="Normal 2 4 2 3 2" xfId="2364" xr:uid="{00000000-0005-0000-0000-0000E10A0000}"/>
    <cellStyle name="Normal 2 4 2 3 2 2" xfId="3723" xr:uid="{00000000-0005-0000-0000-0000E20A0000}"/>
    <cellStyle name="Normal 2 4 2 3 2 3" xfId="5021" xr:uid="{00000000-0005-0000-0000-0000E30A0000}"/>
    <cellStyle name="Normal 2 4 2 3 3" xfId="1540" xr:uid="{00000000-0005-0000-0000-0000E40A0000}"/>
    <cellStyle name="Normal 2 4 2 3 4" xfId="3722" xr:uid="{00000000-0005-0000-0000-0000E50A0000}"/>
    <cellStyle name="Normal 2 4 2 3 5" xfId="5020" xr:uid="{00000000-0005-0000-0000-0000E60A0000}"/>
    <cellStyle name="Normal 2 4 2 4" xfId="678" xr:uid="{00000000-0005-0000-0000-0000E70A0000}"/>
    <cellStyle name="Normal 2 4 2 4 2" xfId="2533" xr:uid="{00000000-0005-0000-0000-0000E80A0000}"/>
    <cellStyle name="Normal 2 4 2 4 3" xfId="3724" xr:uid="{00000000-0005-0000-0000-0000E90A0000}"/>
    <cellStyle name="Normal 2 4 2 4 4" xfId="5022" xr:uid="{00000000-0005-0000-0000-0000EA0A0000}"/>
    <cellStyle name="Normal 2 4 2 5" xfId="2035" xr:uid="{00000000-0005-0000-0000-0000EB0A0000}"/>
    <cellStyle name="Normal 2 4 2 6" xfId="1010" xr:uid="{00000000-0005-0000-0000-0000EC0A0000}"/>
    <cellStyle name="Normal 2 4 2 7" xfId="2880" xr:uid="{00000000-0005-0000-0000-0000ED0A0000}"/>
    <cellStyle name="Normal 2 4 2 8" xfId="3717" xr:uid="{00000000-0005-0000-0000-0000EE0A0000}"/>
    <cellStyle name="Normal 2 4 2 9" xfId="5015" xr:uid="{00000000-0005-0000-0000-0000EF0A0000}"/>
    <cellStyle name="Normal 2 4 3" xfId="167" xr:uid="{00000000-0005-0000-0000-0000F00A0000}"/>
    <cellStyle name="Normal 2 4 3 2" xfId="373" xr:uid="{00000000-0005-0000-0000-0000F10A0000}"/>
    <cellStyle name="Normal 2 4 3 2 2" xfId="877" xr:uid="{00000000-0005-0000-0000-0000F20A0000}"/>
    <cellStyle name="Normal 2 4 3 2 2 2" xfId="2729" xr:uid="{00000000-0005-0000-0000-0000F30A0000}"/>
    <cellStyle name="Normal 2 4 3 2 2 2 2" xfId="3728" xr:uid="{00000000-0005-0000-0000-0000F40A0000}"/>
    <cellStyle name="Normal 2 4 3 2 2 2 3" xfId="5026" xr:uid="{00000000-0005-0000-0000-0000F50A0000}"/>
    <cellStyle name="Normal 2 4 3 2 2 3" xfId="1755" xr:uid="{00000000-0005-0000-0000-0000F60A0000}"/>
    <cellStyle name="Normal 2 4 3 2 2 4" xfId="3727" xr:uid="{00000000-0005-0000-0000-0000F70A0000}"/>
    <cellStyle name="Normal 2 4 3 2 2 5" xfId="5025" xr:uid="{00000000-0005-0000-0000-0000F80A0000}"/>
    <cellStyle name="Normal 2 4 3 2 3" xfId="2231" xr:uid="{00000000-0005-0000-0000-0000F90A0000}"/>
    <cellStyle name="Normal 2 4 3 2 3 2" xfId="3729" xr:uid="{00000000-0005-0000-0000-0000FA0A0000}"/>
    <cellStyle name="Normal 2 4 3 2 3 3" xfId="5027" xr:uid="{00000000-0005-0000-0000-0000FB0A0000}"/>
    <cellStyle name="Normal 2 4 3 2 4" xfId="1211" xr:uid="{00000000-0005-0000-0000-0000FC0A0000}"/>
    <cellStyle name="Normal 2 4 3 2 5" xfId="3074" xr:uid="{00000000-0005-0000-0000-0000FD0A0000}"/>
    <cellStyle name="Normal 2 4 3 2 6" xfId="3726" xr:uid="{00000000-0005-0000-0000-0000FE0A0000}"/>
    <cellStyle name="Normal 2 4 3 2 7" xfId="5024" xr:uid="{00000000-0005-0000-0000-0000FF0A0000}"/>
    <cellStyle name="Normal 2 4 3 3" xfId="543" xr:uid="{00000000-0005-0000-0000-0000000B0000}"/>
    <cellStyle name="Normal 2 4 3 3 2" xfId="2401" xr:uid="{00000000-0005-0000-0000-0000010B0000}"/>
    <cellStyle name="Normal 2 4 3 3 2 2" xfId="3731" xr:uid="{00000000-0005-0000-0000-0000020B0000}"/>
    <cellStyle name="Normal 2 4 3 3 2 3" xfId="5029" xr:uid="{00000000-0005-0000-0000-0000030B0000}"/>
    <cellStyle name="Normal 2 4 3 3 3" xfId="1579" xr:uid="{00000000-0005-0000-0000-0000040B0000}"/>
    <cellStyle name="Normal 2 4 3 3 4" xfId="3730" xr:uid="{00000000-0005-0000-0000-0000050B0000}"/>
    <cellStyle name="Normal 2 4 3 3 5" xfId="5028" xr:uid="{00000000-0005-0000-0000-0000060B0000}"/>
    <cellStyle name="Normal 2 4 3 4" xfId="715" xr:uid="{00000000-0005-0000-0000-0000070B0000}"/>
    <cellStyle name="Normal 2 4 3 4 2" xfId="2570" xr:uid="{00000000-0005-0000-0000-0000080B0000}"/>
    <cellStyle name="Normal 2 4 3 4 3" xfId="3732" xr:uid="{00000000-0005-0000-0000-0000090B0000}"/>
    <cellStyle name="Normal 2 4 3 4 4" xfId="5030" xr:uid="{00000000-0005-0000-0000-00000A0B0000}"/>
    <cellStyle name="Normal 2 4 3 5" xfId="2072" xr:uid="{00000000-0005-0000-0000-00000B0B0000}"/>
    <cellStyle name="Normal 2 4 3 6" xfId="1047" xr:uid="{00000000-0005-0000-0000-00000C0B0000}"/>
    <cellStyle name="Normal 2 4 3 7" xfId="2917" xr:uid="{00000000-0005-0000-0000-00000D0B0000}"/>
    <cellStyle name="Normal 2 4 3 8" xfId="3725" xr:uid="{00000000-0005-0000-0000-00000E0B0000}"/>
    <cellStyle name="Normal 2 4 3 9" xfId="5023" xr:uid="{00000000-0005-0000-0000-00000F0B0000}"/>
    <cellStyle name="Normal 2 4 4" xfId="271" xr:uid="{00000000-0005-0000-0000-0000100B0000}"/>
    <cellStyle name="Normal 2 4 4 2" xfId="776" xr:uid="{00000000-0005-0000-0000-0000110B0000}"/>
    <cellStyle name="Normal 2 4 4 2 2" xfId="2628" xr:uid="{00000000-0005-0000-0000-0000120B0000}"/>
    <cellStyle name="Normal 2 4 4 2 2 2" xfId="3735" xr:uid="{00000000-0005-0000-0000-0000130B0000}"/>
    <cellStyle name="Normal 2 4 4 2 2 3" xfId="5033" xr:uid="{00000000-0005-0000-0000-0000140B0000}"/>
    <cellStyle name="Normal 2 4 4 2 3" xfId="1654" xr:uid="{00000000-0005-0000-0000-0000150B0000}"/>
    <cellStyle name="Normal 2 4 4 2 4" xfId="3734" xr:uid="{00000000-0005-0000-0000-0000160B0000}"/>
    <cellStyle name="Normal 2 4 4 2 5" xfId="5032" xr:uid="{00000000-0005-0000-0000-0000170B0000}"/>
    <cellStyle name="Normal 2 4 4 3" xfId="2130" xr:uid="{00000000-0005-0000-0000-0000180B0000}"/>
    <cellStyle name="Normal 2 4 4 3 2" xfId="3736" xr:uid="{00000000-0005-0000-0000-0000190B0000}"/>
    <cellStyle name="Normal 2 4 4 3 3" xfId="5034" xr:uid="{00000000-0005-0000-0000-00001A0B0000}"/>
    <cellStyle name="Normal 2 4 4 4" xfId="1110" xr:uid="{00000000-0005-0000-0000-00001B0B0000}"/>
    <cellStyle name="Normal 2 4 4 5" xfId="2973" xr:uid="{00000000-0005-0000-0000-00001C0B0000}"/>
    <cellStyle name="Normal 2 4 4 6" xfId="3733" xr:uid="{00000000-0005-0000-0000-00001D0B0000}"/>
    <cellStyle name="Normal 2 4 4 7" xfId="5031" xr:uid="{00000000-0005-0000-0000-00001E0B0000}"/>
    <cellStyle name="Normal 2 4 5" xfId="385" xr:uid="{00000000-0005-0000-0000-00001F0B0000}"/>
    <cellStyle name="Normal 2 4 5 2" xfId="1767" xr:uid="{00000000-0005-0000-0000-0000200B0000}"/>
    <cellStyle name="Normal 2 4 5 2 2" xfId="3738" xr:uid="{00000000-0005-0000-0000-0000210B0000}"/>
    <cellStyle name="Normal 2 4 5 2 3" xfId="5036" xr:uid="{00000000-0005-0000-0000-0000220B0000}"/>
    <cellStyle name="Normal 2 4 5 3" xfId="2243" xr:uid="{00000000-0005-0000-0000-0000230B0000}"/>
    <cellStyle name="Normal 2 4 5 4" xfId="1223" xr:uid="{00000000-0005-0000-0000-0000240B0000}"/>
    <cellStyle name="Normal 2 4 5 5" xfId="3737" xr:uid="{00000000-0005-0000-0000-0000250B0000}"/>
    <cellStyle name="Normal 2 4 5 6" xfId="5035" xr:uid="{00000000-0005-0000-0000-0000260B0000}"/>
    <cellStyle name="Normal 2 4 6" xfId="442" xr:uid="{00000000-0005-0000-0000-0000270B0000}"/>
    <cellStyle name="Normal 2 4 6 2" xfId="2300" xr:uid="{00000000-0005-0000-0000-0000280B0000}"/>
    <cellStyle name="Normal 2 4 6 3" xfId="1476" xr:uid="{00000000-0005-0000-0000-0000290B0000}"/>
    <cellStyle name="Normal 2 4 6 4" xfId="3739" xr:uid="{00000000-0005-0000-0000-00002A0B0000}"/>
    <cellStyle name="Normal 2 4 6 5" xfId="5037" xr:uid="{00000000-0005-0000-0000-00002B0B0000}"/>
    <cellStyle name="Normal 2 4 7" xfId="557" xr:uid="{00000000-0005-0000-0000-00002C0B0000}"/>
    <cellStyle name="Normal 2 4 7 2" xfId="2413" xr:uid="{00000000-0005-0000-0000-00002D0B0000}"/>
    <cellStyle name="Normal 2 4 8" xfId="614" xr:uid="{00000000-0005-0000-0000-00002E0B0000}"/>
    <cellStyle name="Normal 2 4 8 2" xfId="2469" xr:uid="{00000000-0005-0000-0000-00002F0B0000}"/>
    <cellStyle name="Normal 2 4 9" xfId="1971" xr:uid="{00000000-0005-0000-0000-0000300B0000}"/>
    <cellStyle name="Normal 2 5" xfId="25" xr:uid="{00000000-0005-0000-0000-0000310B0000}"/>
    <cellStyle name="Normal 2 5 10" xfId="2782" xr:uid="{00000000-0005-0000-0000-0000320B0000}"/>
    <cellStyle name="Normal 2 5 11" xfId="3149" xr:uid="{00000000-0005-0000-0000-0000330B0000}"/>
    <cellStyle name="Normal 2 5 12" xfId="4453" xr:uid="{00000000-0005-0000-0000-0000340B0000}"/>
    <cellStyle name="Normal 2 5 13" xfId="5904" xr:uid="{00000000-0005-0000-0000-0000350B0000}"/>
    <cellStyle name="Normal 2 5 2" xfId="168" xr:uid="{00000000-0005-0000-0000-0000360B0000}"/>
    <cellStyle name="Normal 2 5 2 2" xfId="374" xr:uid="{00000000-0005-0000-0000-0000370B0000}"/>
    <cellStyle name="Normal 2 5 2 2 2" xfId="878" xr:uid="{00000000-0005-0000-0000-0000380B0000}"/>
    <cellStyle name="Normal 2 5 2 2 2 2" xfId="2730" xr:uid="{00000000-0005-0000-0000-0000390B0000}"/>
    <cellStyle name="Normal 2 5 2 2 2 2 2" xfId="3743" xr:uid="{00000000-0005-0000-0000-00003A0B0000}"/>
    <cellStyle name="Normal 2 5 2 2 2 2 3" xfId="5041" xr:uid="{00000000-0005-0000-0000-00003B0B0000}"/>
    <cellStyle name="Normal 2 5 2 2 2 3" xfId="1756" xr:uid="{00000000-0005-0000-0000-00003C0B0000}"/>
    <cellStyle name="Normal 2 5 2 2 2 4" xfId="3742" xr:uid="{00000000-0005-0000-0000-00003D0B0000}"/>
    <cellStyle name="Normal 2 5 2 2 2 5" xfId="5040" xr:uid="{00000000-0005-0000-0000-00003E0B0000}"/>
    <cellStyle name="Normal 2 5 2 2 3" xfId="2232" xr:uid="{00000000-0005-0000-0000-00003F0B0000}"/>
    <cellStyle name="Normal 2 5 2 2 3 2" xfId="3744" xr:uid="{00000000-0005-0000-0000-0000400B0000}"/>
    <cellStyle name="Normal 2 5 2 2 3 3" xfId="5042" xr:uid="{00000000-0005-0000-0000-0000410B0000}"/>
    <cellStyle name="Normal 2 5 2 2 4" xfId="1212" xr:uid="{00000000-0005-0000-0000-0000420B0000}"/>
    <cellStyle name="Normal 2 5 2 2 5" xfId="3075" xr:uid="{00000000-0005-0000-0000-0000430B0000}"/>
    <cellStyle name="Normal 2 5 2 2 6" xfId="3741" xr:uid="{00000000-0005-0000-0000-0000440B0000}"/>
    <cellStyle name="Normal 2 5 2 2 7" xfId="5039" xr:uid="{00000000-0005-0000-0000-0000450B0000}"/>
    <cellStyle name="Normal 2 5 2 3" xfId="544" xr:uid="{00000000-0005-0000-0000-0000460B0000}"/>
    <cellStyle name="Normal 2 5 2 3 2" xfId="2402" xr:uid="{00000000-0005-0000-0000-0000470B0000}"/>
    <cellStyle name="Normal 2 5 2 3 2 2" xfId="3746" xr:uid="{00000000-0005-0000-0000-0000480B0000}"/>
    <cellStyle name="Normal 2 5 2 3 2 3" xfId="5044" xr:uid="{00000000-0005-0000-0000-0000490B0000}"/>
    <cellStyle name="Normal 2 5 2 3 3" xfId="1580" xr:uid="{00000000-0005-0000-0000-00004A0B0000}"/>
    <cellStyle name="Normal 2 5 2 3 4" xfId="3745" xr:uid="{00000000-0005-0000-0000-00004B0B0000}"/>
    <cellStyle name="Normal 2 5 2 3 5" xfId="5043" xr:uid="{00000000-0005-0000-0000-00004C0B0000}"/>
    <cellStyle name="Normal 2 5 2 4" xfId="716" xr:uid="{00000000-0005-0000-0000-00004D0B0000}"/>
    <cellStyle name="Normal 2 5 2 4 2" xfId="2571" xr:uid="{00000000-0005-0000-0000-00004E0B0000}"/>
    <cellStyle name="Normal 2 5 2 4 3" xfId="3747" xr:uid="{00000000-0005-0000-0000-00004F0B0000}"/>
    <cellStyle name="Normal 2 5 2 4 4" xfId="5045" xr:uid="{00000000-0005-0000-0000-0000500B0000}"/>
    <cellStyle name="Normal 2 5 2 5" xfId="2073" xr:uid="{00000000-0005-0000-0000-0000510B0000}"/>
    <cellStyle name="Normal 2 5 2 6" xfId="1048" xr:uid="{00000000-0005-0000-0000-0000520B0000}"/>
    <cellStyle name="Normal 2 5 2 7" xfId="2918" xr:uid="{00000000-0005-0000-0000-0000530B0000}"/>
    <cellStyle name="Normal 2 5 2 8" xfId="3740" xr:uid="{00000000-0005-0000-0000-0000540B0000}"/>
    <cellStyle name="Normal 2 5 2 9" xfId="5038" xr:uid="{00000000-0005-0000-0000-0000550B0000}"/>
    <cellStyle name="Normal 2 5 3" xfId="237" xr:uid="{00000000-0005-0000-0000-0000560B0000}"/>
    <cellStyle name="Normal 2 5 3 2" xfId="742" xr:uid="{00000000-0005-0000-0000-0000570B0000}"/>
    <cellStyle name="Normal 2 5 3 2 2" xfId="2594" xr:uid="{00000000-0005-0000-0000-0000580B0000}"/>
    <cellStyle name="Normal 2 5 3 2 2 2" xfId="3750" xr:uid="{00000000-0005-0000-0000-0000590B0000}"/>
    <cellStyle name="Normal 2 5 3 2 2 3" xfId="5048" xr:uid="{00000000-0005-0000-0000-00005A0B0000}"/>
    <cellStyle name="Normal 2 5 3 2 3" xfId="1620" xr:uid="{00000000-0005-0000-0000-00005B0B0000}"/>
    <cellStyle name="Normal 2 5 3 2 4" xfId="3749" xr:uid="{00000000-0005-0000-0000-00005C0B0000}"/>
    <cellStyle name="Normal 2 5 3 2 5" xfId="5047" xr:uid="{00000000-0005-0000-0000-00005D0B0000}"/>
    <cellStyle name="Normal 2 5 3 3" xfId="2096" xr:uid="{00000000-0005-0000-0000-00005E0B0000}"/>
    <cellStyle name="Normal 2 5 3 3 2" xfId="3751" xr:uid="{00000000-0005-0000-0000-00005F0B0000}"/>
    <cellStyle name="Normal 2 5 3 3 3" xfId="5049" xr:uid="{00000000-0005-0000-0000-0000600B0000}"/>
    <cellStyle name="Normal 2 5 3 4" xfId="1076" xr:uid="{00000000-0005-0000-0000-0000610B0000}"/>
    <cellStyle name="Normal 2 5 3 5" xfId="2939" xr:uid="{00000000-0005-0000-0000-0000620B0000}"/>
    <cellStyle name="Normal 2 5 3 6" xfId="3748" xr:uid="{00000000-0005-0000-0000-0000630B0000}"/>
    <cellStyle name="Normal 2 5 3 7" xfId="5046" xr:uid="{00000000-0005-0000-0000-0000640B0000}"/>
    <cellStyle name="Normal 2 5 4" xfId="386" xr:uid="{00000000-0005-0000-0000-0000650B0000}"/>
    <cellStyle name="Normal 2 5 4 2" xfId="1768" xr:uid="{00000000-0005-0000-0000-0000660B0000}"/>
    <cellStyle name="Normal 2 5 4 2 2" xfId="3753" xr:uid="{00000000-0005-0000-0000-0000670B0000}"/>
    <cellStyle name="Normal 2 5 4 2 3" xfId="5051" xr:uid="{00000000-0005-0000-0000-0000680B0000}"/>
    <cellStyle name="Normal 2 5 4 3" xfId="2244" xr:uid="{00000000-0005-0000-0000-0000690B0000}"/>
    <cellStyle name="Normal 2 5 4 4" xfId="1224" xr:uid="{00000000-0005-0000-0000-00006A0B0000}"/>
    <cellStyle name="Normal 2 5 4 5" xfId="3752" xr:uid="{00000000-0005-0000-0000-00006B0B0000}"/>
    <cellStyle name="Normal 2 5 4 6" xfId="5050" xr:uid="{00000000-0005-0000-0000-00006C0B0000}"/>
    <cellStyle name="Normal 2 5 5" xfId="408" xr:uid="{00000000-0005-0000-0000-00006D0B0000}"/>
    <cellStyle name="Normal 2 5 5 2" xfId="2266" xr:uid="{00000000-0005-0000-0000-00006E0B0000}"/>
    <cellStyle name="Normal 2 5 5 3" xfId="1442" xr:uid="{00000000-0005-0000-0000-00006F0B0000}"/>
    <cellStyle name="Normal 2 5 5 4" xfId="3754" xr:uid="{00000000-0005-0000-0000-0000700B0000}"/>
    <cellStyle name="Normal 2 5 5 5" xfId="5052" xr:uid="{00000000-0005-0000-0000-0000710B0000}"/>
    <cellStyle name="Normal 2 5 6" xfId="558" xr:uid="{00000000-0005-0000-0000-0000720B0000}"/>
    <cellStyle name="Normal 2 5 6 2" xfId="2414" xr:uid="{00000000-0005-0000-0000-0000730B0000}"/>
    <cellStyle name="Normal 2 5 7" xfId="580" xr:uid="{00000000-0005-0000-0000-0000740B0000}"/>
    <cellStyle name="Normal 2 5 7 2" xfId="2435" xr:uid="{00000000-0005-0000-0000-0000750B0000}"/>
    <cellStyle name="Normal 2 5 8" xfId="1937" xr:uid="{00000000-0005-0000-0000-0000760B0000}"/>
    <cellStyle name="Normal 2 5 9" xfId="912" xr:uid="{00000000-0005-0000-0000-0000770B0000}"/>
    <cellStyle name="Normal 2 6" xfId="93" xr:uid="{00000000-0005-0000-0000-0000780B0000}"/>
    <cellStyle name="Normal 2 6 10" xfId="5905" xr:uid="{00000000-0005-0000-0000-0000790B0000}"/>
    <cellStyle name="Normal 2 6 2" xfId="301" xr:uid="{00000000-0005-0000-0000-00007A0B0000}"/>
    <cellStyle name="Normal 2 6 2 2" xfId="806" xr:uid="{00000000-0005-0000-0000-00007B0B0000}"/>
    <cellStyle name="Normal 2 6 2 2 2" xfId="2658" xr:uid="{00000000-0005-0000-0000-00007C0B0000}"/>
    <cellStyle name="Normal 2 6 2 2 2 2" xfId="3758" xr:uid="{00000000-0005-0000-0000-00007D0B0000}"/>
    <cellStyle name="Normal 2 6 2 2 2 3" xfId="5056" xr:uid="{00000000-0005-0000-0000-00007E0B0000}"/>
    <cellStyle name="Normal 2 6 2 2 3" xfId="1684" xr:uid="{00000000-0005-0000-0000-00007F0B0000}"/>
    <cellStyle name="Normal 2 6 2 2 4" xfId="3757" xr:uid="{00000000-0005-0000-0000-0000800B0000}"/>
    <cellStyle name="Normal 2 6 2 2 5" xfId="5055" xr:uid="{00000000-0005-0000-0000-0000810B0000}"/>
    <cellStyle name="Normal 2 6 2 3" xfId="2160" xr:uid="{00000000-0005-0000-0000-0000820B0000}"/>
    <cellStyle name="Normal 2 6 2 3 2" xfId="3759" xr:uid="{00000000-0005-0000-0000-0000830B0000}"/>
    <cellStyle name="Normal 2 6 2 3 3" xfId="5057" xr:uid="{00000000-0005-0000-0000-0000840B0000}"/>
    <cellStyle name="Normal 2 6 2 4" xfId="1140" xr:uid="{00000000-0005-0000-0000-0000850B0000}"/>
    <cellStyle name="Normal 2 6 2 5" xfId="3003" xr:uid="{00000000-0005-0000-0000-0000860B0000}"/>
    <cellStyle name="Normal 2 6 2 6" xfId="3756" xr:uid="{00000000-0005-0000-0000-0000870B0000}"/>
    <cellStyle name="Normal 2 6 2 7" xfId="5054" xr:uid="{00000000-0005-0000-0000-0000880B0000}"/>
    <cellStyle name="Normal 2 6 3" xfId="472" xr:uid="{00000000-0005-0000-0000-0000890B0000}"/>
    <cellStyle name="Normal 2 6 3 2" xfId="2330" xr:uid="{00000000-0005-0000-0000-00008A0B0000}"/>
    <cellStyle name="Normal 2 6 3 2 2" xfId="3761" xr:uid="{00000000-0005-0000-0000-00008B0B0000}"/>
    <cellStyle name="Normal 2 6 3 2 3" xfId="5059" xr:uid="{00000000-0005-0000-0000-00008C0B0000}"/>
    <cellStyle name="Normal 2 6 3 3" xfId="1506" xr:uid="{00000000-0005-0000-0000-00008D0B0000}"/>
    <cellStyle name="Normal 2 6 3 4" xfId="3760" xr:uid="{00000000-0005-0000-0000-00008E0B0000}"/>
    <cellStyle name="Normal 2 6 3 5" xfId="5058" xr:uid="{00000000-0005-0000-0000-00008F0B0000}"/>
    <cellStyle name="Normal 2 6 4" xfId="644" xr:uid="{00000000-0005-0000-0000-0000900B0000}"/>
    <cellStyle name="Normal 2 6 4 2" xfId="2499" xr:uid="{00000000-0005-0000-0000-0000910B0000}"/>
    <cellStyle name="Normal 2 6 4 3" xfId="3762" xr:uid="{00000000-0005-0000-0000-0000920B0000}"/>
    <cellStyle name="Normal 2 6 4 4" xfId="5060" xr:uid="{00000000-0005-0000-0000-0000930B0000}"/>
    <cellStyle name="Normal 2 6 5" xfId="2001" xr:uid="{00000000-0005-0000-0000-0000940B0000}"/>
    <cellStyle name="Normal 2 6 6" xfId="976" xr:uid="{00000000-0005-0000-0000-0000950B0000}"/>
    <cellStyle name="Normal 2 6 7" xfId="2846" xr:uid="{00000000-0005-0000-0000-0000960B0000}"/>
    <cellStyle name="Normal 2 6 8" xfId="3755" xr:uid="{00000000-0005-0000-0000-0000970B0000}"/>
    <cellStyle name="Normal 2 6 9" xfId="5053" xr:uid="{00000000-0005-0000-0000-0000980B0000}"/>
    <cellStyle name="Normal 2 7" xfId="164" xr:uid="{00000000-0005-0000-0000-0000990B0000}"/>
    <cellStyle name="Normal 2 8" xfId="229" xr:uid="{00000000-0005-0000-0000-00009A0B0000}"/>
    <cellStyle name="Normal 2 8 2" xfId="733" xr:uid="{00000000-0005-0000-0000-00009B0B0000}"/>
    <cellStyle name="Normal 2 8 2 2" xfId="2586" xr:uid="{00000000-0005-0000-0000-00009C0B0000}"/>
    <cellStyle name="Normal 2 8 2 2 2" xfId="3765" xr:uid="{00000000-0005-0000-0000-00009D0B0000}"/>
    <cellStyle name="Normal 2 8 2 2 3" xfId="5063" xr:uid="{00000000-0005-0000-0000-00009E0B0000}"/>
    <cellStyle name="Normal 2 8 2 3" xfId="1612" xr:uid="{00000000-0005-0000-0000-00009F0B0000}"/>
    <cellStyle name="Normal 2 8 2 4" xfId="3764" xr:uid="{00000000-0005-0000-0000-0000A00B0000}"/>
    <cellStyle name="Normal 2 8 2 5" xfId="5062" xr:uid="{00000000-0005-0000-0000-0000A10B0000}"/>
    <cellStyle name="Normal 2 8 3" xfId="2088" xr:uid="{00000000-0005-0000-0000-0000A20B0000}"/>
    <cellStyle name="Normal 2 8 3 2" xfId="3766" xr:uid="{00000000-0005-0000-0000-0000A30B0000}"/>
    <cellStyle name="Normal 2 8 3 3" xfId="5064" xr:uid="{00000000-0005-0000-0000-0000A40B0000}"/>
    <cellStyle name="Normal 2 8 4" xfId="1068" xr:uid="{00000000-0005-0000-0000-0000A50B0000}"/>
    <cellStyle name="Normal 2 8 5" xfId="2931" xr:uid="{00000000-0005-0000-0000-0000A60B0000}"/>
    <cellStyle name="Normal 2 8 6" xfId="3763" xr:uid="{00000000-0005-0000-0000-0000A70B0000}"/>
    <cellStyle name="Normal 2 8 7" xfId="5061" xr:uid="{00000000-0005-0000-0000-0000A80B0000}"/>
    <cellStyle name="Normal 2 9" xfId="400" xr:uid="{00000000-0005-0000-0000-0000A90B0000}"/>
    <cellStyle name="Normal 2 9 2" xfId="883" xr:uid="{00000000-0005-0000-0000-0000AA0B0000}"/>
    <cellStyle name="Normal 2 9 3" xfId="2258" xr:uid="{00000000-0005-0000-0000-0000AB0B0000}"/>
    <cellStyle name="Normal 2 9 4" xfId="904" xr:uid="{00000000-0005-0000-0000-0000AC0B0000}"/>
    <cellStyle name="Normal 2_03 OUVERTURE DU JUIN 2012." xfId="5906" xr:uid="{00000000-0005-0000-0000-0000AD0B0000}"/>
    <cellStyle name="Normal 20" xfId="170" xr:uid="{00000000-0005-0000-0000-0000AE0B0000}"/>
    <cellStyle name="Normal 20 2" xfId="375" xr:uid="{00000000-0005-0000-0000-0000AF0B0000}"/>
    <cellStyle name="Normal 20 2 2" xfId="879" xr:uid="{00000000-0005-0000-0000-0000B00B0000}"/>
    <cellStyle name="Normal 20 2 2 2" xfId="2731" xr:uid="{00000000-0005-0000-0000-0000B10B0000}"/>
    <cellStyle name="Normal 20 2 2 2 2" xfId="3770" xr:uid="{00000000-0005-0000-0000-0000B20B0000}"/>
    <cellStyle name="Normal 20 2 2 2 3" xfId="5068" xr:uid="{00000000-0005-0000-0000-0000B30B0000}"/>
    <cellStyle name="Normal 20 2 2 3" xfId="1757" xr:uid="{00000000-0005-0000-0000-0000B40B0000}"/>
    <cellStyle name="Normal 20 2 2 4" xfId="3769" xr:uid="{00000000-0005-0000-0000-0000B50B0000}"/>
    <cellStyle name="Normal 20 2 2 5" xfId="5067" xr:uid="{00000000-0005-0000-0000-0000B60B0000}"/>
    <cellStyle name="Normal 20 2 3" xfId="2233" xr:uid="{00000000-0005-0000-0000-0000B70B0000}"/>
    <cellStyle name="Normal 20 2 3 2" xfId="3771" xr:uid="{00000000-0005-0000-0000-0000B80B0000}"/>
    <cellStyle name="Normal 20 2 3 3" xfId="5069" xr:uid="{00000000-0005-0000-0000-0000B90B0000}"/>
    <cellStyle name="Normal 20 2 4" xfId="1213" xr:uid="{00000000-0005-0000-0000-0000BA0B0000}"/>
    <cellStyle name="Normal 20 2 5" xfId="3076" xr:uid="{00000000-0005-0000-0000-0000BB0B0000}"/>
    <cellStyle name="Normal 20 2 6" xfId="3768" xr:uid="{00000000-0005-0000-0000-0000BC0B0000}"/>
    <cellStyle name="Normal 20 2 7" xfId="5066" xr:uid="{00000000-0005-0000-0000-0000BD0B0000}"/>
    <cellStyle name="Normal 20 3" xfId="545" xr:uid="{00000000-0005-0000-0000-0000BE0B0000}"/>
    <cellStyle name="Normal 20 3 2" xfId="2403" xr:uid="{00000000-0005-0000-0000-0000BF0B0000}"/>
    <cellStyle name="Normal 20 3 2 2" xfId="3773" xr:uid="{00000000-0005-0000-0000-0000C00B0000}"/>
    <cellStyle name="Normal 20 3 2 3" xfId="5071" xr:uid="{00000000-0005-0000-0000-0000C10B0000}"/>
    <cellStyle name="Normal 20 3 3" xfId="1581" xr:uid="{00000000-0005-0000-0000-0000C20B0000}"/>
    <cellStyle name="Normal 20 3 4" xfId="3772" xr:uid="{00000000-0005-0000-0000-0000C30B0000}"/>
    <cellStyle name="Normal 20 3 5" xfId="5070" xr:uid="{00000000-0005-0000-0000-0000C40B0000}"/>
    <cellStyle name="Normal 20 4" xfId="717" xr:uid="{00000000-0005-0000-0000-0000C50B0000}"/>
    <cellStyle name="Normal 20 4 2" xfId="2572" xr:uid="{00000000-0005-0000-0000-0000C60B0000}"/>
    <cellStyle name="Normal 20 4 3" xfId="3774" xr:uid="{00000000-0005-0000-0000-0000C70B0000}"/>
    <cellStyle name="Normal 20 4 4" xfId="5072" xr:uid="{00000000-0005-0000-0000-0000C80B0000}"/>
    <cellStyle name="Normal 20 5" xfId="2074" xr:uid="{00000000-0005-0000-0000-0000C90B0000}"/>
    <cellStyle name="Normal 20 6" xfId="1049" xr:uid="{00000000-0005-0000-0000-0000CA0B0000}"/>
    <cellStyle name="Normal 20 7" xfId="2919" xr:uid="{00000000-0005-0000-0000-0000CB0B0000}"/>
    <cellStyle name="Normal 20 8" xfId="3767" xr:uid="{00000000-0005-0000-0000-0000CC0B0000}"/>
    <cellStyle name="Normal 20 9" xfId="5065" xr:uid="{00000000-0005-0000-0000-0000CD0B0000}"/>
    <cellStyle name="Normal 21" xfId="171" xr:uid="{00000000-0005-0000-0000-0000CE0B0000}"/>
    <cellStyle name="Normal 21 2" xfId="376" xr:uid="{00000000-0005-0000-0000-0000CF0B0000}"/>
    <cellStyle name="Normal 21 2 2" xfId="1758" xr:uid="{00000000-0005-0000-0000-0000D00B0000}"/>
    <cellStyle name="Normal 21 2 3" xfId="2234" xr:uid="{00000000-0005-0000-0000-0000D10B0000}"/>
    <cellStyle name="Normal 21 2 4" xfId="1214" xr:uid="{00000000-0005-0000-0000-0000D20B0000}"/>
    <cellStyle name="Normal 21 3" xfId="546" xr:uid="{00000000-0005-0000-0000-0000D30B0000}"/>
    <cellStyle name="Normal 21 3 2" xfId="2404" xr:uid="{00000000-0005-0000-0000-0000D40B0000}"/>
    <cellStyle name="Normal 21 3 3" xfId="1583" xr:uid="{00000000-0005-0000-0000-0000D50B0000}"/>
    <cellStyle name="Normal 21 4" xfId="718" xr:uid="{00000000-0005-0000-0000-0000D60B0000}"/>
    <cellStyle name="Normal 21 4 2" xfId="2573" xr:uid="{00000000-0005-0000-0000-0000D70B0000}"/>
    <cellStyle name="Normal 21 5" xfId="720" xr:uid="{00000000-0005-0000-0000-0000D80B0000}"/>
    <cellStyle name="Normal 21 6" xfId="2075" xr:uid="{00000000-0005-0000-0000-0000D90B0000}"/>
    <cellStyle name="Normal 21 7" xfId="1050" xr:uid="{00000000-0005-0000-0000-0000DA0B0000}"/>
    <cellStyle name="Normal 22" xfId="172" xr:uid="{00000000-0005-0000-0000-0000DB0B0000}"/>
    <cellStyle name="Normal 22 2" xfId="547" xr:uid="{00000000-0005-0000-0000-0000DC0B0000}"/>
    <cellStyle name="Normal 22 2 2" xfId="3777" xr:uid="{00000000-0005-0000-0000-0000DD0B0000}"/>
    <cellStyle name="Normal 22 2 2 2" xfId="5075" xr:uid="{00000000-0005-0000-0000-0000DE0B0000}"/>
    <cellStyle name="Normal 22 2 3" xfId="3776" xr:uid="{00000000-0005-0000-0000-0000DF0B0000}"/>
    <cellStyle name="Normal 22 2 4" xfId="5074" xr:uid="{00000000-0005-0000-0000-0000E00B0000}"/>
    <cellStyle name="Normal 22 3" xfId="721" xr:uid="{00000000-0005-0000-0000-0000E10B0000}"/>
    <cellStyle name="Normal 22 3 2" xfId="2575" xr:uid="{00000000-0005-0000-0000-0000E20B0000}"/>
    <cellStyle name="Normal 22 3 3" xfId="3778" xr:uid="{00000000-0005-0000-0000-0000E30B0000}"/>
    <cellStyle name="Normal 22 3 4" xfId="5076" xr:uid="{00000000-0005-0000-0000-0000E40B0000}"/>
    <cellStyle name="Normal 22 4" xfId="2920" xr:uid="{00000000-0005-0000-0000-0000E50B0000}"/>
    <cellStyle name="Normal 22 5" xfId="3775" xr:uid="{00000000-0005-0000-0000-0000E60B0000}"/>
    <cellStyle name="Normal 22 6" xfId="5073" xr:uid="{00000000-0005-0000-0000-0000E70B0000}"/>
    <cellStyle name="Normal 23" xfId="378" xr:uid="{00000000-0005-0000-0000-0000E80B0000}"/>
    <cellStyle name="Normal 23 2" xfId="880" xr:uid="{00000000-0005-0000-0000-0000E90B0000}"/>
    <cellStyle name="Normal 23 2 2" xfId="2732" xr:uid="{00000000-0005-0000-0000-0000EA0B0000}"/>
    <cellStyle name="Normal 23 2 2 2" xfId="3781" xr:uid="{00000000-0005-0000-0000-0000EB0B0000}"/>
    <cellStyle name="Normal 23 2 2 3" xfId="5079" xr:uid="{00000000-0005-0000-0000-0000EC0B0000}"/>
    <cellStyle name="Normal 23 2 3" xfId="1760" xr:uid="{00000000-0005-0000-0000-0000ED0B0000}"/>
    <cellStyle name="Normal 23 2 4" xfId="3780" xr:uid="{00000000-0005-0000-0000-0000EE0B0000}"/>
    <cellStyle name="Normal 23 2 5" xfId="5078" xr:uid="{00000000-0005-0000-0000-0000EF0B0000}"/>
    <cellStyle name="Normal 23 3" xfId="2236" xr:uid="{00000000-0005-0000-0000-0000F00B0000}"/>
    <cellStyle name="Normal 23 3 2" xfId="3782" xr:uid="{00000000-0005-0000-0000-0000F10B0000}"/>
    <cellStyle name="Normal 23 3 3" xfId="5080" xr:uid="{00000000-0005-0000-0000-0000F20B0000}"/>
    <cellStyle name="Normal 23 4" xfId="1216" xr:uid="{00000000-0005-0000-0000-0000F30B0000}"/>
    <cellStyle name="Normal 23 5" xfId="3077" xr:uid="{00000000-0005-0000-0000-0000F40B0000}"/>
    <cellStyle name="Normal 23 6" xfId="3779" xr:uid="{00000000-0005-0000-0000-0000F50B0000}"/>
    <cellStyle name="Normal 23 7" xfId="5077" xr:uid="{00000000-0005-0000-0000-0000F60B0000}"/>
    <cellStyle name="Normal 24" xfId="387" xr:uid="{00000000-0005-0000-0000-0000F70B0000}"/>
    <cellStyle name="Normal 24 2" xfId="882" xr:uid="{00000000-0005-0000-0000-0000F80B0000}"/>
    <cellStyle name="Normal 24 2 2" xfId="2734" xr:uid="{00000000-0005-0000-0000-0000F90B0000}"/>
    <cellStyle name="Normal 24 2 2 2" xfId="3785" xr:uid="{00000000-0005-0000-0000-0000FA0B0000}"/>
    <cellStyle name="Normal 24 2 2 3" xfId="5083" xr:uid="{00000000-0005-0000-0000-0000FB0B0000}"/>
    <cellStyle name="Normal 24 2 3" xfId="1769" xr:uid="{00000000-0005-0000-0000-0000FC0B0000}"/>
    <cellStyle name="Normal 24 2 4" xfId="3784" xr:uid="{00000000-0005-0000-0000-0000FD0B0000}"/>
    <cellStyle name="Normal 24 2 5" xfId="5082" xr:uid="{00000000-0005-0000-0000-0000FE0B0000}"/>
    <cellStyle name="Normal 24 3" xfId="2245" xr:uid="{00000000-0005-0000-0000-0000FF0B0000}"/>
    <cellStyle name="Normal 24 3 2" xfId="3786" xr:uid="{00000000-0005-0000-0000-0000000C0000}"/>
    <cellStyle name="Normal 24 3 3" xfId="5084" xr:uid="{00000000-0005-0000-0000-0000010C0000}"/>
    <cellStyle name="Normal 24 4" xfId="1225" xr:uid="{00000000-0005-0000-0000-0000020C0000}"/>
    <cellStyle name="Normal 24 5" xfId="3079" xr:uid="{00000000-0005-0000-0000-0000030C0000}"/>
    <cellStyle name="Normal 24 6" xfId="3783" xr:uid="{00000000-0005-0000-0000-0000040C0000}"/>
    <cellStyle name="Normal 24 7" xfId="5081" xr:uid="{00000000-0005-0000-0000-0000050C0000}"/>
    <cellStyle name="Normal 24_Verif Nov 2010" xfId="5907" xr:uid="{00000000-0005-0000-0000-0000060C0000}"/>
    <cellStyle name="Normal 25" xfId="550" xr:uid="{00000000-0005-0000-0000-0000070C0000}"/>
    <cellStyle name="Normal 25 2" xfId="2406" xr:uid="{00000000-0005-0000-0000-0000080C0000}"/>
    <cellStyle name="Normal 25 2 2" xfId="3787" xr:uid="{00000000-0005-0000-0000-0000090C0000}"/>
    <cellStyle name="Normal 25 2 3" xfId="5085" xr:uid="{00000000-0005-0000-0000-00000A0C0000}"/>
    <cellStyle name="Normal 25 3" xfId="3150" xr:uid="{00000000-0005-0000-0000-00000B0C0000}"/>
    <cellStyle name="Normal 25 4" xfId="4454" xr:uid="{00000000-0005-0000-0000-00000C0C0000}"/>
    <cellStyle name="Normal 26" xfId="559" xr:uid="{00000000-0005-0000-0000-00000D0C0000}"/>
    <cellStyle name="Normal 26 2" xfId="2415" xr:uid="{00000000-0005-0000-0000-00000E0C0000}"/>
    <cellStyle name="Normal 26 3" xfId="3788" xr:uid="{00000000-0005-0000-0000-00000F0C0000}"/>
    <cellStyle name="Normal 27" xfId="577" xr:uid="{00000000-0005-0000-0000-0000100C0000}"/>
    <cellStyle name="Normal 27 2" xfId="3789" xr:uid="{00000000-0005-0000-0000-0000110C0000}"/>
    <cellStyle name="Normal 27 3" xfId="5086" xr:uid="{00000000-0005-0000-0000-0000120C0000}"/>
    <cellStyle name="Normal 28" xfId="3146" xr:uid="{00000000-0005-0000-0000-0000130C0000}"/>
    <cellStyle name="Normal 28 2" xfId="3790" xr:uid="{00000000-0005-0000-0000-0000140C0000}"/>
    <cellStyle name="Normal 29" xfId="3147" xr:uid="{00000000-0005-0000-0000-0000150C0000}"/>
    <cellStyle name="Normal 3" xfId="15" xr:uid="{00000000-0005-0000-0000-0000160C0000}"/>
    <cellStyle name="Normal 3 10" xfId="169" xr:uid="{00000000-0005-0000-0000-0000170C0000}"/>
    <cellStyle name="Normal 3 11" xfId="230" xr:uid="{00000000-0005-0000-0000-0000180C0000}"/>
    <cellStyle name="Normal 3 11 2" xfId="734" xr:uid="{00000000-0005-0000-0000-0000190C0000}"/>
    <cellStyle name="Normal 3 11 2 2" xfId="2587" xr:uid="{00000000-0005-0000-0000-00001A0C0000}"/>
    <cellStyle name="Normal 3 11 2 2 2" xfId="3793" xr:uid="{00000000-0005-0000-0000-00001B0C0000}"/>
    <cellStyle name="Normal 3 11 2 2 3" xfId="5089" xr:uid="{00000000-0005-0000-0000-00001C0C0000}"/>
    <cellStyle name="Normal 3 11 2 3" xfId="1613" xr:uid="{00000000-0005-0000-0000-00001D0C0000}"/>
    <cellStyle name="Normal 3 11 2 4" xfId="3792" xr:uid="{00000000-0005-0000-0000-00001E0C0000}"/>
    <cellStyle name="Normal 3 11 2 5" xfId="5088" xr:uid="{00000000-0005-0000-0000-00001F0C0000}"/>
    <cellStyle name="Normal 3 11 3" xfId="2089" xr:uid="{00000000-0005-0000-0000-0000200C0000}"/>
    <cellStyle name="Normal 3 11 3 2" xfId="3794" xr:uid="{00000000-0005-0000-0000-0000210C0000}"/>
    <cellStyle name="Normal 3 11 3 3" xfId="5090" xr:uid="{00000000-0005-0000-0000-0000220C0000}"/>
    <cellStyle name="Normal 3 11 4" xfId="1069" xr:uid="{00000000-0005-0000-0000-0000230C0000}"/>
    <cellStyle name="Normal 3 11 5" xfId="2932" xr:uid="{00000000-0005-0000-0000-0000240C0000}"/>
    <cellStyle name="Normal 3 11 6" xfId="3791" xr:uid="{00000000-0005-0000-0000-0000250C0000}"/>
    <cellStyle name="Normal 3 11 7" xfId="5087" xr:uid="{00000000-0005-0000-0000-0000260C0000}"/>
    <cellStyle name="Normal 3 12" xfId="401" xr:uid="{00000000-0005-0000-0000-0000270C0000}"/>
    <cellStyle name="Normal 3 12 2" xfId="2259" xr:uid="{00000000-0005-0000-0000-0000280C0000}"/>
    <cellStyle name="Normal 3 12 2 2" xfId="3796" xr:uid="{00000000-0005-0000-0000-0000290C0000}"/>
    <cellStyle name="Normal 3 12 2 3" xfId="5092" xr:uid="{00000000-0005-0000-0000-00002A0C0000}"/>
    <cellStyle name="Normal 3 12 3" xfId="905" xr:uid="{00000000-0005-0000-0000-00002B0C0000}"/>
    <cellStyle name="Normal 3 12 4" xfId="3795" xr:uid="{00000000-0005-0000-0000-00002C0C0000}"/>
    <cellStyle name="Normal 3 12 5" xfId="5091" xr:uid="{00000000-0005-0000-0000-00002D0C0000}"/>
    <cellStyle name="Normal 3 13" xfId="571" xr:uid="{00000000-0005-0000-0000-00002E0C0000}"/>
    <cellStyle name="Normal 3 13 2" xfId="2427" xr:uid="{00000000-0005-0000-0000-00002F0C0000}"/>
    <cellStyle name="Normal 3 13 3" xfId="1434" xr:uid="{00000000-0005-0000-0000-0000300C0000}"/>
    <cellStyle name="Normal 3 13 4" xfId="3797" xr:uid="{00000000-0005-0000-0000-0000310C0000}"/>
    <cellStyle name="Normal 3 13 5" xfId="5093" xr:uid="{00000000-0005-0000-0000-0000320C0000}"/>
    <cellStyle name="Normal 3 14" xfId="1930" xr:uid="{00000000-0005-0000-0000-0000330C0000}"/>
    <cellStyle name="Normal 3 14 2" xfId="5743" xr:uid="{00000000-0005-0000-0000-0000340C0000}"/>
    <cellStyle name="Normal 3 14 3" xfId="5742" xr:uid="{00000000-0005-0000-0000-0000350C0000}"/>
    <cellStyle name="Normal 3 15" xfId="2775" xr:uid="{00000000-0005-0000-0000-0000360C0000}"/>
    <cellStyle name="Normal 3 16" xfId="3083" xr:uid="{00000000-0005-0000-0000-0000370C0000}"/>
    <cellStyle name="Normal 3 17" xfId="5908" xr:uid="{00000000-0005-0000-0000-0000380C0000}"/>
    <cellStyle name="Normal 3 2" xfId="34" xr:uid="{00000000-0005-0000-0000-0000390C0000}"/>
    <cellStyle name="Normal 3 2 10" xfId="920" xr:uid="{00000000-0005-0000-0000-00003A0C0000}"/>
    <cellStyle name="Normal 3 2 11" xfId="2790" xr:uid="{00000000-0005-0000-0000-00003B0C0000}"/>
    <cellStyle name="Normal 3 2 12" xfId="3090" xr:uid="{00000000-0005-0000-0000-00003C0C0000}"/>
    <cellStyle name="Normal 3 2 13" xfId="3798" xr:uid="{00000000-0005-0000-0000-00003D0C0000}"/>
    <cellStyle name="Normal 3 2 14" xfId="5094" xr:uid="{00000000-0005-0000-0000-00003E0C0000}"/>
    <cellStyle name="Normal 3 2 15" xfId="5974" xr:uid="{00000000-0005-0000-0000-00003F0C0000}"/>
    <cellStyle name="Normal 3 2 2" xfId="53" xr:uid="{00000000-0005-0000-0000-0000400C0000}"/>
    <cellStyle name="Normal 3 2 2 10" xfId="3799" xr:uid="{00000000-0005-0000-0000-0000410C0000}"/>
    <cellStyle name="Normal 3 2 2 11" xfId="5095" xr:uid="{00000000-0005-0000-0000-0000420C0000}"/>
    <cellStyle name="Normal 3 2 2 12" xfId="5909" xr:uid="{00000000-0005-0000-0000-0000430C0000}"/>
    <cellStyle name="Normal 3 2 2 2" xfId="120" xr:uid="{00000000-0005-0000-0000-0000440C0000}"/>
    <cellStyle name="Normal 3 2 2 2 10" xfId="5910" xr:uid="{00000000-0005-0000-0000-0000450C0000}"/>
    <cellStyle name="Normal 3 2 2 2 2" xfId="328" xr:uid="{00000000-0005-0000-0000-0000460C0000}"/>
    <cellStyle name="Normal 3 2 2 2 2 2" xfId="833" xr:uid="{00000000-0005-0000-0000-0000470C0000}"/>
    <cellStyle name="Normal 3 2 2 2 2 2 2" xfId="2685" xr:uid="{00000000-0005-0000-0000-0000480C0000}"/>
    <cellStyle name="Normal 3 2 2 2 2 2 2 2" xfId="3803" xr:uid="{00000000-0005-0000-0000-0000490C0000}"/>
    <cellStyle name="Normal 3 2 2 2 2 2 2 3" xfId="5099" xr:uid="{00000000-0005-0000-0000-00004A0C0000}"/>
    <cellStyle name="Normal 3 2 2 2 2 2 3" xfId="1711" xr:uid="{00000000-0005-0000-0000-00004B0C0000}"/>
    <cellStyle name="Normal 3 2 2 2 2 2 4" xfId="3802" xr:uid="{00000000-0005-0000-0000-00004C0C0000}"/>
    <cellStyle name="Normal 3 2 2 2 2 2 5" xfId="5098" xr:uid="{00000000-0005-0000-0000-00004D0C0000}"/>
    <cellStyle name="Normal 3 2 2 2 2 3" xfId="2187" xr:uid="{00000000-0005-0000-0000-00004E0C0000}"/>
    <cellStyle name="Normal 3 2 2 2 2 3 2" xfId="3804" xr:uid="{00000000-0005-0000-0000-00004F0C0000}"/>
    <cellStyle name="Normal 3 2 2 2 2 3 3" xfId="5100" xr:uid="{00000000-0005-0000-0000-0000500C0000}"/>
    <cellStyle name="Normal 3 2 2 2 2 4" xfId="1167" xr:uid="{00000000-0005-0000-0000-0000510C0000}"/>
    <cellStyle name="Normal 3 2 2 2 2 5" xfId="3030" xr:uid="{00000000-0005-0000-0000-0000520C0000}"/>
    <cellStyle name="Normal 3 2 2 2 2 6" xfId="3801" xr:uid="{00000000-0005-0000-0000-0000530C0000}"/>
    <cellStyle name="Normal 3 2 2 2 2 7" xfId="5097" xr:uid="{00000000-0005-0000-0000-0000540C0000}"/>
    <cellStyle name="Normal 3 2 2 2 3" xfId="499" xr:uid="{00000000-0005-0000-0000-0000550C0000}"/>
    <cellStyle name="Normal 3 2 2 2 3 2" xfId="2357" xr:uid="{00000000-0005-0000-0000-0000560C0000}"/>
    <cellStyle name="Normal 3 2 2 2 3 2 2" xfId="3806" xr:uid="{00000000-0005-0000-0000-0000570C0000}"/>
    <cellStyle name="Normal 3 2 2 2 3 2 3" xfId="5102" xr:uid="{00000000-0005-0000-0000-0000580C0000}"/>
    <cellStyle name="Normal 3 2 2 2 3 3" xfId="1533" xr:uid="{00000000-0005-0000-0000-0000590C0000}"/>
    <cellStyle name="Normal 3 2 2 2 3 4" xfId="3805" xr:uid="{00000000-0005-0000-0000-00005A0C0000}"/>
    <cellStyle name="Normal 3 2 2 2 3 5" xfId="5101" xr:uid="{00000000-0005-0000-0000-00005B0C0000}"/>
    <cellStyle name="Normal 3 2 2 2 4" xfId="671" xr:uid="{00000000-0005-0000-0000-00005C0C0000}"/>
    <cellStyle name="Normal 3 2 2 2 4 2" xfId="2526" xr:uid="{00000000-0005-0000-0000-00005D0C0000}"/>
    <cellStyle name="Normal 3 2 2 2 4 3" xfId="3807" xr:uid="{00000000-0005-0000-0000-00005E0C0000}"/>
    <cellStyle name="Normal 3 2 2 2 4 4" xfId="5103" xr:uid="{00000000-0005-0000-0000-00005F0C0000}"/>
    <cellStyle name="Normal 3 2 2 2 5" xfId="2028" xr:uid="{00000000-0005-0000-0000-0000600C0000}"/>
    <cellStyle name="Normal 3 2 2 2 6" xfId="1003" xr:uid="{00000000-0005-0000-0000-0000610C0000}"/>
    <cellStyle name="Normal 3 2 2 2 7" xfId="2873" xr:uid="{00000000-0005-0000-0000-0000620C0000}"/>
    <cellStyle name="Normal 3 2 2 2 8" xfId="3800" xr:uid="{00000000-0005-0000-0000-0000630C0000}"/>
    <cellStyle name="Normal 3 2 2 2 9" xfId="5096" xr:uid="{00000000-0005-0000-0000-0000640C0000}"/>
    <cellStyle name="Normal 3 2 2 3" xfId="264" xr:uid="{00000000-0005-0000-0000-0000650C0000}"/>
    <cellStyle name="Normal 3 2 2 3 2" xfId="769" xr:uid="{00000000-0005-0000-0000-0000660C0000}"/>
    <cellStyle name="Normal 3 2 2 3 2 2" xfId="2621" xr:uid="{00000000-0005-0000-0000-0000670C0000}"/>
    <cellStyle name="Normal 3 2 2 3 2 2 2" xfId="3810" xr:uid="{00000000-0005-0000-0000-0000680C0000}"/>
    <cellStyle name="Normal 3 2 2 3 2 2 3" xfId="5106" xr:uid="{00000000-0005-0000-0000-0000690C0000}"/>
    <cellStyle name="Normal 3 2 2 3 2 3" xfId="1647" xr:uid="{00000000-0005-0000-0000-00006A0C0000}"/>
    <cellStyle name="Normal 3 2 2 3 2 4" xfId="3809" xr:uid="{00000000-0005-0000-0000-00006B0C0000}"/>
    <cellStyle name="Normal 3 2 2 3 2 5" xfId="5105" xr:uid="{00000000-0005-0000-0000-00006C0C0000}"/>
    <cellStyle name="Normal 3 2 2 3 3" xfId="2123" xr:uid="{00000000-0005-0000-0000-00006D0C0000}"/>
    <cellStyle name="Normal 3 2 2 3 3 2" xfId="3811" xr:uid="{00000000-0005-0000-0000-00006E0C0000}"/>
    <cellStyle name="Normal 3 2 2 3 3 3" xfId="5107" xr:uid="{00000000-0005-0000-0000-00006F0C0000}"/>
    <cellStyle name="Normal 3 2 2 3 4" xfId="1103" xr:uid="{00000000-0005-0000-0000-0000700C0000}"/>
    <cellStyle name="Normal 3 2 2 3 5" xfId="2966" xr:uid="{00000000-0005-0000-0000-0000710C0000}"/>
    <cellStyle name="Normal 3 2 2 3 6" xfId="3808" xr:uid="{00000000-0005-0000-0000-0000720C0000}"/>
    <cellStyle name="Normal 3 2 2 3 7" xfId="5104" xr:uid="{00000000-0005-0000-0000-0000730C0000}"/>
    <cellStyle name="Normal 3 2 2 3 8" xfId="5911" xr:uid="{00000000-0005-0000-0000-0000740C0000}"/>
    <cellStyle name="Normal 3 2 2 4" xfId="435" xr:uid="{00000000-0005-0000-0000-0000750C0000}"/>
    <cellStyle name="Normal 3 2 2 4 2" xfId="2293" xr:uid="{00000000-0005-0000-0000-0000760C0000}"/>
    <cellStyle name="Normal 3 2 2 4 2 2" xfId="3813" xr:uid="{00000000-0005-0000-0000-0000770C0000}"/>
    <cellStyle name="Normal 3 2 2 4 2 3" xfId="5109" xr:uid="{00000000-0005-0000-0000-0000780C0000}"/>
    <cellStyle name="Normal 3 2 2 4 3" xfId="1469" xr:uid="{00000000-0005-0000-0000-0000790C0000}"/>
    <cellStyle name="Normal 3 2 2 4 4" xfId="3812" xr:uid="{00000000-0005-0000-0000-00007A0C0000}"/>
    <cellStyle name="Normal 3 2 2 4 5" xfId="5108" xr:uid="{00000000-0005-0000-0000-00007B0C0000}"/>
    <cellStyle name="Normal 3 2 2 4 6" xfId="5912" xr:uid="{00000000-0005-0000-0000-00007C0C0000}"/>
    <cellStyle name="Normal 3 2 2 5" xfId="607" xr:uid="{00000000-0005-0000-0000-00007D0C0000}"/>
    <cellStyle name="Normal 3 2 2 5 2" xfId="2462" xr:uid="{00000000-0005-0000-0000-00007E0C0000}"/>
    <cellStyle name="Normal 3 2 2 5 3" xfId="3814" xr:uid="{00000000-0005-0000-0000-00007F0C0000}"/>
    <cellStyle name="Normal 3 2 2 5 4" xfId="5110" xr:uid="{00000000-0005-0000-0000-0000800C0000}"/>
    <cellStyle name="Normal 3 2 2 6" xfId="1964" xr:uid="{00000000-0005-0000-0000-0000810C0000}"/>
    <cellStyle name="Normal 3 2 2 7" xfId="939" xr:uid="{00000000-0005-0000-0000-0000820C0000}"/>
    <cellStyle name="Normal 3 2 2 8" xfId="2809" xr:uid="{00000000-0005-0000-0000-0000830C0000}"/>
    <cellStyle name="Normal 3 2 2 9" xfId="3109" xr:uid="{00000000-0005-0000-0000-0000840C0000}"/>
    <cellStyle name="Normal 3 2 2_01 OUVERTURE JANVIER 2013." xfId="5913" xr:uid="{00000000-0005-0000-0000-0000850C0000}"/>
    <cellStyle name="Normal 3 2 3" xfId="70" xr:uid="{00000000-0005-0000-0000-0000860C0000}"/>
    <cellStyle name="Normal 3 2 3 10" xfId="3815" xr:uid="{00000000-0005-0000-0000-0000870C0000}"/>
    <cellStyle name="Normal 3 2 3 11" xfId="5111" xr:uid="{00000000-0005-0000-0000-0000880C0000}"/>
    <cellStyle name="Normal 3 2 3 12" xfId="5914" xr:uid="{00000000-0005-0000-0000-0000890C0000}"/>
    <cellStyle name="Normal 3 2 3 2" xfId="136" xr:uid="{00000000-0005-0000-0000-00008A0C0000}"/>
    <cellStyle name="Normal 3 2 3 2 2" xfId="344" xr:uid="{00000000-0005-0000-0000-00008B0C0000}"/>
    <cellStyle name="Normal 3 2 3 2 2 2" xfId="849" xr:uid="{00000000-0005-0000-0000-00008C0C0000}"/>
    <cellStyle name="Normal 3 2 3 2 2 2 2" xfId="2701" xr:uid="{00000000-0005-0000-0000-00008D0C0000}"/>
    <cellStyle name="Normal 3 2 3 2 2 2 2 2" xfId="3819" xr:uid="{00000000-0005-0000-0000-00008E0C0000}"/>
    <cellStyle name="Normal 3 2 3 2 2 2 2 3" xfId="5115" xr:uid="{00000000-0005-0000-0000-00008F0C0000}"/>
    <cellStyle name="Normal 3 2 3 2 2 2 3" xfId="1727" xr:uid="{00000000-0005-0000-0000-0000900C0000}"/>
    <cellStyle name="Normal 3 2 3 2 2 2 4" xfId="3818" xr:uid="{00000000-0005-0000-0000-0000910C0000}"/>
    <cellStyle name="Normal 3 2 3 2 2 2 5" xfId="5114" xr:uid="{00000000-0005-0000-0000-0000920C0000}"/>
    <cellStyle name="Normal 3 2 3 2 2 3" xfId="2203" xr:uid="{00000000-0005-0000-0000-0000930C0000}"/>
    <cellStyle name="Normal 3 2 3 2 2 3 2" xfId="3820" xr:uid="{00000000-0005-0000-0000-0000940C0000}"/>
    <cellStyle name="Normal 3 2 3 2 2 3 3" xfId="5116" xr:uid="{00000000-0005-0000-0000-0000950C0000}"/>
    <cellStyle name="Normal 3 2 3 2 2 4" xfId="1183" xr:uid="{00000000-0005-0000-0000-0000960C0000}"/>
    <cellStyle name="Normal 3 2 3 2 2 5" xfId="3046" xr:uid="{00000000-0005-0000-0000-0000970C0000}"/>
    <cellStyle name="Normal 3 2 3 2 2 6" xfId="3817" xr:uid="{00000000-0005-0000-0000-0000980C0000}"/>
    <cellStyle name="Normal 3 2 3 2 2 7" xfId="5113" xr:uid="{00000000-0005-0000-0000-0000990C0000}"/>
    <cellStyle name="Normal 3 2 3 2 3" xfId="515" xr:uid="{00000000-0005-0000-0000-00009A0C0000}"/>
    <cellStyle name="Normal 3 2 3 2 3 2" xfId="2373" xr:uid="{00000000-0005-0000-0000-00009B0C0000}"/>
    <cellStyle name="Normal 3 2 3 2 3 2 2" xfId="3822" xr:uid="{00000000-0005-0000-0000-00009C0C0000}"/>
    <cellStyle name="Normal 3 2 3 2 3 2 3" xfId="5118" xr:uid="{00000000-0005-0000-0000-00009D0C0000}"/>
    <cellStyle name="Normal 3 2 3 2 3 3" xfId="1549" xr:uid="{00000000-0005-0000-0000-00009E0C0000}"/>
    <cellStyle name="Normal 3 2 3 2 3 4" xfId="3821" xr:uid="{00000000-0005-0000-0000-00009F0C0000}"/>
    <cellStyle name="Normal 3 2 3 2 3 5" xfId="5117" xr:uid="{00000000-0005-0000-0000-0000A00C0000}"/>
    <cellStyle name="Normal 3 2 3 2 4" xfId="687" xr:uid="{00000000-0005-0000-0000-0000A10C0000}"/>
    <cellStyle name="Normal 3 2 3 2 4 2" xfId="2542" xr:uid="{00000000-0005-0000-0000-0000A20C0000}"/>
    <cellStyle name="Normal 3 2 3 2 4 3" xfId="3823" xr:uid="{00000000-0005-0000-0000-0000A30C0000}"/>
    <cellStyle name="Normal 3 2 3 2 4 4" xfId="5119" xr:uid="{00000000-0005-0000-0000-0000A40C0000}"/>
    <cellStyle name="Normal 3 2 3 2 5" xfId="2044" xr:uid="{00000000-0005-0000-0000-0000A50C0000}"/>
    <cellStyle name="Normal 3 2 3 2 6" xfId="1019" xr:uid="{00000000-0005-0000-0000-0000A60C0000}"/>
    <cellStyle name="Normal 3 2 3 2 7" xfId="2889" xr:uid="{00000000-0005-0000-0000-0000A70C0000}"/>
    <cellStyle name="Normal 3 2 3 2 8" xfId="3816" xr:uid="{00000000-0005-0000-0000-0000A80C0000}"/>
    <cellStyle name="Normal 3 2 3 2 9" xfId="5112" xr:uid="{00000000-0005-0000-0000-0000A90C0000}"/>
    <cellStyle name="Normal 3 2 3 3" xfId="280" xr:uid="{00000000-0005-0000-0000-0000AA0C0000}"/>
    <cellStyle name="Normal 3 2 3 3 2" xfId="785" xr:uid="{00000000-0005-0000-0000-0000AB0C0000}"/>
    <cellStyle name="Normal 3 2 3 3 2 2" xfId="2637" xr:uid="{00000000-0005-0000-0000-0000AC0C0000}"/>
    <cellStyle name="Normal 3 2 3 3 2 2 2" xfId="3826" xr:uid="{00000000-0005-0000-0000-0000AD0C0000}"/>
    <cellStyle name="Normal 3 2 3 3 2 2 3" xfId="5122" xr:uid="{00000000-0005-0000-0000-0000AE0C0000}"/>
    <cellStyle name="Normal 3 2 3 3 2 3" xfId="1663" xr:uid="{00000000-0005-0000-0000-0000AF0C0000}"/>
    <cellStyle name="Normal 3 2 3 3 2 4" xfId="3825" xr:uid="{00000000-0005-0000-0000-0000B00C0000}"/>
    <cellStyle name="Normal 3 2 3 3 2 5" xfId="5121" xr:uid="{00000000-0005-0000-0000-0000B10C0000}"/>
    <cellStyle name="Normal 3 2 3 3 3" xfId="2139" xr:uid="{00000000-0005-0000-0000-0000B20C0000}"/>
    <cellStyle name="Normal 3 2 3 3 3 2" xfId="3827" xr:uid="{00000000-0005-0000-0000-0000B30C0000}"/>
    <cellStyle name="Normal 3 2 3 3 3 3" xfId="5123" xr:uid="{00000000-0005-0000-0000-0000B40C0000}"/>
    <cellStyle name="Normal 3 2 3 3 4" xfId="1119" xr:uid="{00000000-0005-0000-0000-0000B50C0000}"/>
    <cellStyle name="Normal 3 2 3 3 5" xfId="2982" xr:uid="{00000000-0005-0000-0000-0000B60C0000}"/>
    <cellStyle name="Normal 3 2 3 3 6" xfId="3824" xr:uid="{00000000-0005-0000-0000-0000B70C0000}"/>
    <cellStyle name="Normal 3 2 3 3 7" xfId="5120" xr:uid="{00000000-0005-0000-0000-0000B80C0000}"/>
    <cellStyle name="Normal 3 2 3 4" xfId="451" xr:uid="{00000000-0005-0000-0000-0000B90C0000}"/>
    <cellStyle name="Normal 3 2 3 4 2" xfId="2309" xr:uid="{00000000-0005-0000-0000-0000BA0C0000}"/>
    <cellStyle name="Normal 3 2 3 4 2 2" xfId="3829" xr:uid="{00000000-0005-0000-0000-0000BB0C0000}"/>
    <cellStyle name="Normal 3 2 3 4 2 3" xfId="5125" xr:uid="{00000000-0005-0000-0000-0000BC0C0000}"/>
    <cellStyle name="Normal 3 2 3 4 3" xfId="1485" xr:uid="{00000000-0005-0000-0000-0000BD0C0000}"/>
    <cellStyle name="Normal 3 2 3 4 4" xfId="3828" xr:uid="{00000000-0005-0000-0000-0000BE0C0000}"/>
    <cellStyle name="Normal 3 2 3 4 5" xfId="5124" xr:uid="{00000000-0005-0000-0000-0000BF0C0000}"/>
    <cellStyle name="Normal 3 2 3 5" xfId="623" xr:uid="{00000000-0005-0000-0000-0000C00C0000}"/>
    <cellStyle name="Normal 3 2 3 5 2" xfId="2478" xr:uid="{00000000-0005-0000-0000-0000C10C0000}"/>
    <cellStyle name="Normal 3 2 3 5 3" xfId="3830" xr:uid="{00000000-0005-0000-0000-0000C20C0000}"/>
    <cellStyle name="Normal 3 2 3 5 4" xfId="5126" xr:uid="{00000000-0005-0000-0000-0000C30C0000}"/>
    <cellStyle name="Normal 3 2 3 6" xfId="1980" xr:uid="{00000000-0005-0000-0000-0000C40C0000}"/>
    <cellStyle name="Normal 3 2 3 7" xfId="955" xr:uid="{00000000-0005-0000-0000-0000C50C0000}"/>
    <cellStyle name="Normal 3 2 3 8" xfId="2825" xr:uid="{00000000-0005-0000-0000-0000C60C0000}"/>
    <cellStyle name="Normal 3 2 3 9" xfId="3125" xr:uid="{00000000-0005-0000-0000-0000C70C0000}"/>
    <cellStyle name="Normal 3 2 4" xfId="84" xr:uid="{00000000-0005-0000-0000-0000C80C0000}"/>
    <cellStyle name="Normal 3 2 4 10" xfId="3831" xr:uid="{00000000-0005-0000-0000-0000C90C0000}"/>
    <cellStyle name="Normal 3 2 4 11" xfId="5127" xr:uid="{00000000-0005-0000-0000-0000CA0C0000}"/>
    <cellStyle name="Normal 3 2 4 2" xfId="149" xr:uid="{00000000-0005-0000-0000-0000CB0C0000}"/>
    <cellStyle name="Normal 3 2 4 2 2" xfId="357" xr:uid="{00000000-0005-0000-0000-0000CC0C0000}"/>
    <cellStyle name="Normal 3 2 4 2 2 2" xfId="862" xr:uid="{00000000-0005-0000-0000-0000CD0C0000}"/>
    <cellStyle name="Normal 3 2 4 2 2 2 2" xfId="2714" xr:uid="{00000000-0005-0000-0000-0000CE0C0000}"/>
    <cellStyle name="Normal 3 2 4 2 2 2 2 2" xfId="3835" xr:uid="{00000000-0005-0000-0000-0000CF0C0000}"/>
    <cellStyle name="Normal 3 2 4 2 2 2 2 3" xfId="5131" xr:uid="{00000000-0005-0000-0000-0000D00C0000}"/>
    <cellStyle name="Normal 3 2 4 2 2 2 3" xfId="1740" xr:uid="{00000000-0005-0000-0000-0000D10C0000}"/>
    <cellStyle name="Normal 3 2 4 2 2 2 4" xfId="3834" xr:uid="{00000000-0005-0000-0000-0000D20C0000}"/>
    <cellStyle name="Normal 3 2 4 2 2 2 5" xfId="5130" xr:uid="{00000000-0005-0000-0000-0000D30C0000}"/>
    <cellStyle name="Normal 3 2 4 2 2 3" xfId="2216" xr:uid="{00000000-0005-0000-0000-0000D40C0000}"/>
    <cellStyle name="Normal 3 2 4 2 2 3 2" xfId="3836" xr:uid="{00000000-0005-0000-0000-0000D50C0000}"/>
    <cellStyle name="Normal 3 2 4 2 2 3 3" xfId="5132" xr:uid="{00000000-0005-0000-0000-0000D60C0000}"/>
    <cellStyle name="Normal 3 2 4 2 2 4" xfId="1196" xr:uid="{00000000-0005-0000-0000-0000D70C0000}"/>
    <cellStyle name="Normal 3 2 4 2 2 5" xfId="3059" xr:uid="{00000000-0005-0000-0000-0000D80C0000}"/>
    <cellStyle name="Normal 3 2 4 2 2 6" xfId="3833" xr:uid="{00000000-0005-0000-0000-0000D90C0000}"/>
    <cellStyle name="Normal 3 2 4 2 2 7" xfId="5129" xr:uid="{00000000-0005-0000-0000-0000DA0C0000}"/>
    <cellStyle name="Normal 3 2 4 2 3" xfId="528" xr:uid="{00000000-0005-0000-0000-0000DB0C0000}"/>
    <cellStyle name="Normal 3 2 4 2 3 2" xfId="2386" xr:uid="{00000000-0005-0000-0000-0000DC0C0000}"/>
    <cellStyle name="Normal 3 2 4 2 3 2 2" xfId="3838" xr:uid="{00000000-0005-0000-0000-0000DD0C0000}"/>
    <cellStyle name="Normal 3 2 4 2 3 2 3" xfId="5134" xr:uid="{00000000-0005-0000-0000-0000DE0C0000}"/>
    <cellStyle name="Normal 3 2 4 2 3 3" xfId="1562" xr:uid="{00000000-0005-0000-0000-0000DF0C0000}"/>
    <cellStyle name="Normal 3 2 4 2 3 4" xfId="3837" xr:uid="{00000000-0005-0000-0000-0000E00C0000}"/>
    <cellStyle name="Normal 3 2 4 2 3 5" xfId="5133" xr:uid="{00000000-0005-0000-0000-0000E10C0000}"/>
    <cellStyle name="Normal 3 2 4 2 4" xfId="700" xr:uid="{00000000-0005-0000-0000-0000E20C0000}"/>
    <cellStyle name="Normal 3 2 4 2 4 2" xfId="2555" xr:uid="{00000000-0005-0000-0000-0000E30C0000}"/>
    <cellStyle name="Normal 3 2 4 2 4 3" xfId="3839" xr:uid="{00000000-0005-0000-0000-0000E40C0000}"/>
    <cellStyle name="Normal 3 2 4 2 4 4" xfId="5135" xr:uid="{00000000-0005-0000-0000-0000E50C0000}"/>
    <cellStyle name="Normal 3 2 4 2 5" xfId="2057" xr:uid="{00000000-0005-0000-0000-0000E60C0000}"/>
    <cellStyle name="Normal 3 2 4 2 6" xfId="1032" xr:uid="{00000000-0005-0000-0000-0000E70C0000}"/>
    <cellStyle name="Normal 3 2 4 2 7" xfId="2902" xr:uid="{00000000-0005-0000-0000-0000E80C0000}"/>
    <cellStyle name="Normal 3 2 4 2 8" xfId="3832" xr:uid="{00000000-0005-0000-0000-0000E90C0000}"/>
    <cellStyle name="Normal 3 2 4 2 9" xfId="5128" xr:uid="{00000000-0005-0000-0000-0000EA0C0000}"/>
    <cellStyle name="Normal 3 2 4 3" xfId="293" xr:uid="{00000000-0005-0000-0000-0000EB0C0000}"/>
    <cellStyle name="Normal 3 2 4 3 2" xfId="798" xr:uid="{00000000-0005-0000-0000-0000EC0C0000}"/>
    <cellStyle name="Normal 3 2 4 3 2 2" xfId="2650" xr:uid="{00000000-0005-0000-0000-0000ED0C0000}"/>
    <cellStyle name="Normal 3 2 4 3 2 2 2" xfId="3842" xr:uid="{00000000-0005-0000-0000-0000EE0C0000}"/>
    <cellStyle name="Normal 3 2 4 3 2 2 3" xfId="5138" xr:uid="{00000000-0005-0000-0000-0000EF0C0000}"/>
    <cellStyle name="Normal 3 2 4 3 2 3" xfId="1676" xr:uid="{00000000-0005-0000-0000-0000F00C0000}"/>
    <cellStyle name="Normal 3 2 4 3 2 4" xfId="3841" xr:uid="{00000000-0005-0000-0000-0000F10C0000}"/>
    <cellStyle name="Normal 3 2 4 3 2 5" xfId="5137" xr:uid="{00000000-0005-0000-0000-0000F20C0000}"/>
    <cellStyle name="Normal 3 2 4 3 3" xfId="2152" xr:uid="{00000000-0005-0000-0000-0000F30C0000}"/>
    <cellStyle name="Normal 3 2 4 3 3 2" xfId="3843" xr:uid="{00000000-0005-0000-0000-0000F40C0000}"/>
    <cellStyle name="Normal 3 2 4 3 3 3" xfId="5139" xr:uid="{00000000-0005-0000-0000-0000F50C0000}"/>
    <cellStyle name="Normal 3 2 4 3 4" xfId="1132" xr:uid="{00000000-0005-0000-0000-0000F60C0000}"/>
    <cellStyle name="Normal 3 2 4 3 5" xfId="2995" xr:uid="{00000000-0005-0000-0000-0000F70C0000}"/>
    <cellStyle name="Normal 3 2 4 3 6" xfId="3840" xr:uid="{00000000-0005-0000-0000-0000F80C0000}"/>
    <cellStyle name="Normal 3 2 4 3 7" xfId="5136" xr:uid="{00000000-0005-0000-0000-0000F90C0000}"/>
    <cellStyle name="Normal 3 2 4 4" xfId="464" xr:uid="{00000000-0005-0000-0000-0000FA0C0000}"/>
    <cellStyle name="Normal 3 2 4 4 2" xfId="2322" xr:uid="{00000000-0005-0000-0000-0000FB0C0000}"/>
    <cellStyle name="Normal 3 2 4 4 2 2" xfId="3845" xr:uid="{00000000-0005-0000-0000-0000FC0C0000}"/>
    <cellStyle name="Normal 3 2 4 4 2 3" xfId="5141" xr:uid="{00000000-0005-0000-0000-0000FD0C0000}"/>
    <cellStyle name="Normal 3 2 4 4 3" xfId="1498" xr:uid="{00000000-0005-0000-0000-0000FE0C0000}"/>
    <cellStyle name="Normal 3 2 4 4 4" xfId="3844" xr:uid="{00000000-0005-0000-0000-0000FF0C0000}"/>
    <cellStyle name="Normal 3 2 4 4 5" xfId="5140" xr:uid="{00000000-0005-0000-0000-0000000D0000}"/>
    <cellStyle name="Normal 3 2 4 5" xfId="636" xr:uid="{00000000-0005-0000-0000-0000010D0000}"/>
    <cellStyle name="Normal 3 2 4 5 2" xfId="2491" xr:uid="{00000000-0005-0000-0000-0000020D0000}"/>
    <cellStyle name="Normal 3 2 4 5 3" xfId="3846" xr:uid="{00000000-0005-0000-0000-0000030D0000}"/>
    <cellStyle name="Normal 3 2 4 5 4" xfId="5142" xr:uid="{00000000-0005-0000-0000-0000040D0000}"/>
    <cellStyle name="Normal 3 2 4 6" xfId="1993" xr:uid="{00000000-0005-0000-0000-0000050D0000}"/>
    <cellStyle name="Normal 3 2 4 7" xfId="968" xr:uid="{00000000-0005-0000-0000-0000060D0000}"/>
    <cellStyle name="Normal 3 2 4 8" xfId="2838" xr:uid="{00000000-0005-0000-0000-0000070D0000}"/>
    <cellStyle name="Normal 3 2 4 9" xfId="3138" xr:uid="{00000000-0005-0000-0000-0000080D0000}"/>
    <cellStyle name="Normal 3 2 5" xfId="101" xr:uid="{00000000-0005-0000-0000-0000090D0000}"/>
    <cellStyle name="Normal 3 2 5 2" xfId="309" xr:uid="{00000000-0005-0000-0000-00000A0D0000}"/>
    <cellStyle name="Normal 3 2 5 2 2" xfId="814" xr:uid="{00000000-0005-0000-0000-00000B0D0000}"/>
    <cellStyle name="Normal 3 2 5 2 2 2" xfId="2666" xr:uid="{00000000-0005-0000-0000-00000C0D0000}"/>
    <cellStyle name="Normal 3 2 5 2 2 2 2" xfId="3850" xr:uid="{00000000-0005-0000-0000-00000D0D0000}"/>
    <cellStyle name="Normal 3 2 5 2 2 2 3" xfId="5146" xr:uid="{00000000-0005-0000-0000-00000E0D0000}"/>
    <cellStyle name="Normal 3 2 5 2 2 3" xfId="1692" xr:uid="{00000000-0005-0000-0000-00000F0D0000}"/>
    <cellStyle name="Normal 3 2 5 2 2 4" xfId="3849" xr:uid="{00000000-0005-0000-0000-0000100D0000}"/>
    <cellStyle name="Normal 3 2 5 2 2 5" xfId="5145" xr:uid="{00000000-0005-0000-0000-0000110D0000}"/>
    <cellStyle name="Normal 3 2 5 2 3" xfId="2168" xr:uid="{00000000-0005-0000-0000-0000120D0000}"/>
    <cellStyle name="Normal 3 2 5 2 3 2" xfId="3851" xr:uid="{00000000-0005-0000-0000-0000130D0000}"/>
    <cellStyle name="Normal 3 2 5 2 3 3" xfId="5147" xr:uid="{00000000-0005-0000-0000-0000140D0000}"/>
    <cellStyle name="Normal 3 2 5 2 4" xfId="1148" xr:uid="{00000000-0005-0000-0000-0000150D0000}"/>
    <cellStyle name="Normal 3 2 5 2 5" xfId="3011" xr:uid="{00000000-0005-0000-0000-0000160D0000}"/>
    <cellStyle name="Normal 3 2 5 2 6" xfId="3848" xr:uid="{00000000-0005-0000-0000-0000170D0000}"/>
    <cellStyle name="Normal 3 2 5 2 7" xfId="5144" xr:uid="{00000000-0005-0000-0000-0000180D0000}"/>
    <cellStyle name="Normal 3 2 5 3" xfId="480" xr:uid="{00000000-0005-0000-0000-0000190D0000}"/>
    <cellStyle name="Normal 3 2 5 3 2" xfId="2338" xr:uid="{00000000-0005-0000-0000-00001A0D0000}"/>
    <cellStyle name="Normal 3 2 5 3 2 2" xfId="3853" xr:uid="{00000000-0005-0000-0000-00001B0D0000}"/>
    <cellStyle name="Normal 3 2 5 3 2 3" xfId="5149" xr:uid="{00000000-0005-0000-0000-00001C0D0000}"/>
    <cellStyle name="Normal 3 2 5 3 3" xfId="1514" xr:uid="{00000000-0005-0000-0000-00001D0D0000}"/>
    <cellStyle name="Normal 3 2 5 3 4" xfId="3852" xr:uid="{00000000-0005-0000-0000-00001E0D0000}"/>
    <cellStyle name="Normal 3 2 5 3 5" xfId="5148" xr:uid="{00000000-0005-0000-0000-00001F0D0000}"/>
    <cellStyle name="Normal 3 2 5 4" xfId="652" xr:uid="{00000000-0005-0000-0000-0000200D0000}"/>
    <cellStyle name="Normal 3 2 5 4 2" xfId="2507" xr:uid="{00000000-0005-0000-0000-0000210D0000}"/>
    <cellStyle name="Normal 3 2 5 4 3" xfId="3854" xr:uid="{00000000-0005-0000-0000-0000220D0000}"/>
    <cellStyle name="Normal 3 2 5 4 4" xfId="5150" xr:uid="{00000000-0005-0000-0000-0000230D0000}"/>
    <cellStyle name="Normal 3 2 5 5" xfId="2009" xr:uid="{00000000-0005-0000-0000-0000240D0000}"/>
    <cellStyle name="Normal 3 2 5 6" xfId="984" xr:uid="{00000000-0005-0000-0000-0000250D0000}"/>
    <cellStyle name="Normal 3 2 5 7" xfId="2854" xr:uid="{00000000-0005-0000-0000-0000260D0000}"/>
    <cellStyle name="Normal 3 2 5 8" xfId="3847" xr:uid="{00000000-0005-0000-0000-0000270D0000}"/>
    <cellStyle name="Normal 3 2 5 9" xfId="5143" xr:uid="{00000000-0005-0000-0000-0000280D0000}"/>
    <cellStyle name="Normal 3 2 6" xfId="245" xr:uid="{00000000-0005-0000-0000-0000290D0000}"/>
    <cellStyle name="Normal 3 2 6 2" xfId="750" xr:uid="{00000000-0005-0000-0000-00002A0D0000}"/>
    <cellStyle name="Normal 3 2 6 2 2" xfId="2602" xr:uid="{00000000-0005-0000-0000-00002B0D0000}"/>
    <cellStyle name="Normal 3 2 6 2 2 2" xfId="3857" xr:uid="{00000000-0005-0000-0000-00002C0D0000}"/>
    <cellStyle name="Normal 3 2 6 2 2 3" xfId="5153" xr:uid="{00000000-0005-0000-0000-00002D0D0000}"/>
    <cellStyle name="Normal 3 2 6 2 3" xfId="1628" xr:uid="{00000000-0005-0000-0000-00002E0D0000}"/>
    <cellStyle name="Normal 3 2 6 2 4" xfId="3856" xr:uid="{00000000-0005-0000-0000-00002F0D0000}"/>
    <cellStyle name="Normal 3 2 6 2 5" xfId="5152" xr:uid="{00000000-0005-0000-0000-0000300D0000}"/>
    <cellStyle name="Normal 3 2 6 3" xfId="2104" xr:uid="{00000000-0005-0000-0000-0000310D0000}"/>
    <cellStyle name="Normal 3 2 6 3 2" xfId="3858" xr:uid="{00000000-0005-0000-0000-0000320D0000}"/>
    <cellStyle name="Normal 3 2 6 3 3" xfId="5154" xr:uid="{00000000-0005-0000-0000-0000330D0000}"/>
    <cellStyle name="Normal 3 2 6 4" xfId="1084" xr:uid="{00000000-0005-0000-0000-0000340D0000}"/>
    <cellStyle name="Normal 3 2 6 5" xfId="2947" xr:uid="{00000000-0005-0000-0000-0000350D0000}"/>
    <cellStyle name="Normal 3 2 6 6" xfId="3855" xr:uid="{00000000-0005-0000-0000-0000360D0000}"/>
    <cellStyle name="Normal 3 2 6 7" xfId="5151" xr:uid="{00000000-0005-0000-0000-0000370D0000}"/>
    <cellStyle name="Normal 3 2 7" xfId="416" xr:uid="{00000000-0005-0000-0000-0000380D0000}"/>
    <cellStyle name="Normal 3 2 7 2" xfId="2274" xr:uid="{00000000-0005-0000-0000-0000390D0000}"/>
    <cellStyle name="Normal 3 2 7 3" xfId="1450" xr:uid="{00000000-0005-0000-0000-00003A0D0000}"/>
    <cellStyle name="Normal 3 2 7 4" xfId="3859" xr:uid="{00000000-0005-0000-0000-00003B0D0000}"/>
    <cellStyle name="Normal 3 2 8" xfId="588" xr:uid="{00000000-0005-0000-0000-00003C0D0000}"/>
    <cellStyle name="Normal 3 2 8 2" xfId="2443" xr:uid="{00000000-0005-0000-0000-00003D0D0000}"/>
    <cellStyle name="Normal 3 2 8 2 2" xfId="3861" xr:uid="{00000000-0005-0000-0000-00003E0D0000}"/>
    <cellStyle name="Normal 3 2 8 2 3" xfId="5156" xr:uid="{00000000-0005-0000-0000-00003F0D0000}"/>
    <cellStyle name="Normal 3 2 8 3" xfId="3860" xr:uid="{00000000-0005-0000-0000-0000400D0000}"/>
    <cellStyle name="Normal 3 2 8 4" xfId="5155" xr:uid="{00000000-0005-0000-0000-0000410D0000}"/>
    <cellStyle name="Normal 3 2 9" xfId="1945" xr:uid="{00000000-0005-0000-0000-0000420D0000}"/>
    <cellStyle name="Normal 3 2 9 2" xfId="3862" xr:uid="{00000000-0005-0000-0000-0000430D0000}"/>
    <cellStyle name="Normal 3 2 9 3" xfId="5157" xr:uid="{00000000-0005-0000-0000-0000440D0000}"/>
    <cellStyle name="Normal 3 3" xfId="39" xr:uid="{00000000-0005-0000-0000-0000450D0000}"/>
    <cellStyle name="Normal 3 3 10" xfId="925" xr:uid="{00000000-0005-0000-0000-0000460D0000}"/>
    <cellStyle name="Normal 3 3 11" xfId="2795" xr:uid="{00000000-0005-0000-0000-0000470D0000}"/>
    <cellStyle name="Normal 3 3 12" xfId="3095" xr:uid="{00000000-0005-0000-0000-0000480D0000}"/>
    <cellStyle name="Normal 3 3 13" xfId="3863" xr:uid="{00000000-0005-0000-0000-0000490D0000}"/>
    <cellStyle name="Normal 3 3 14" xfId="5158" xr:uid="{00000000-0005-0000-0000-00004A0D0000}"/>
    <cellStyle name="Normal 3 3 15" xfId="5915" xr:uid="{00000000-0005-0000-0000-00004B0D0000}"/>
    <cellStyle name="Normal 3 3 2" xfId="58" xr:uid="{00000000-0005-0000-0000-00004C0D0000}"/>
    <cellStyle name="Normal 3 3 2 10" xfId="3864" xr:uid="{00000000-0005-0000-0000-00004D0D0000}"/>
    <cellStyle name="Normal 3 3 2 11" xfId="5159" xr:uid="{00000000-0005-0000-0000-00004E0D0000}"/>
    <cellStyle name="Normal 3 3 2 2" xfId="124" xr:uid="{00000000-0005-0000-0000-00004F0D0000}"/>
    <cellStyle name="Normal 3 3 2 2 2" xfId="332" xr:uid="{00000000-0005-0000-0000-0000500D0000}"/>
    <cellStyle name="Normal 3 3 2 2 2 2" xfId="837" xr:uid="{00000000-0005-0000-0000-0000510D0000}"/>
    <cellStyle name="Normal 3 3 2 2 2 2 2" xfId="2689" xr:uid="{00000000-0005-0000-0000-0000520D0000}"/>
    <cellStyle name="Normal 3 3 2 2 2 2 2 2" xfId="3868" xr:uid="{00000000-0005-0000-0000-0000530D0000}"/>
    <cellStyle name="Normal 3 3 2 2 2 2 2 3" xfId="5163" xr:uid="{00000000-0005-0000-0000-0000540D0000}"/>
    <cellStyle name="Normal 3 3 2 2 2 2 3" xfId="1715" xr:uid="{00000000-0005-0000-0000-0000550D0000}"/>
    <cellStyle name="Normal 3 3 2 2 2 2 4" xfId="3867" xr:uid="{00000000-0005-0000-0000-0000560D0000}"/>
    <cellStyle name="Normal 3 3 2 2 2 2 5" xfId="5162" xr:uid="{00000000-0005-0000-0000-0000570D0000}"/>
    <cellStyle name="Normal 3 3 2 2 2 3" xfId="2191" xr:uid="{00000000-0005-0000-0000-0000580D0000}"/>
    <cellStyle name="Normal 3 3 2 2 2 3 2" xfId="3869" xr:uid="{00000000-0005-0000-0000-0000590D0000}"/>
    <cellStyle name="Normal 3 3 2 2 2 3 3" xfId="5164" xr:uid="{00000000-0005-0000-0000-00005A0D0000}"/>
    <cellStyle name="Normal 3 3 2 2 2 4" xfId="1171" xr:uid="{00000000-0005-0000-0000-00005B0D0000}"/>
    <cellStyle name="Normal 3 3 2 2 2 5" xfId="3034" xr:uid="{00000000-0005-0000-0000-00005C0D0000}"/>
    <cellStyle name="Normal 3 3 2 2 2 6" xfId="3866" xr:uid="{00000000-0005-0000-0000-00005D0D0000}"/>
    <cellStyle name="Normal 3 3 2 2 2 7" xfId="5161" xr:uid="{00000000-0005-0000-0000-00005E0D0000}"/>
    <cellStyle name="Normal 3 3 2 2 3" xfId="503" xr:uid="{00000000-0005-0000-0000-00005F0D0000}"/>
    <cellStyle name="Normal 3 3 2 2 3 2" xfId="2361" xr:uid="{00000000-0005-0000-0000-0000600D0000}"/>
    <cellStyle name="Normal 3 3 2 2 3 2 2" xfId="3871" xr:uid="{00000000-0005-0000-0000-0000610D0000}"/>
    <cellStyle name="Normal 3 3 2 2 3 2 3" xfId="5166" xr:uid="{00000000-0005-0000-0000-0000620D0000}"/>
    <cellStyle name="Normal 3 3 2 2 3 3" xfId="1537" xr:uid="{00000000-0005-0000-0000-0000630D0000}"/>
    <cellStyle name="Normal 3 3 2 2 3 4" xfId="3870" xr:uid="{00000000-0005-0000-0000-0000640D0000}"/>
    <cellStyle name="Normal 3 3 2 2 3 5" xfId="5165" xr:uid="{00000000-0005-0000-0000-0000650D0000}"/>
    <cellStyle name="Normal 3 3 2 2 4" xfId="675" xr:uid="{00000000-0005-0000-0000-0000660D0000}"/>
    <cellStyle name="Normal 3 3 2 2 4 2" xfId="2530" xr:uid="{00000000-0005-0000-0000-0000670D0000}"/>
    <cellStyle name="Normal 3 3 2 2 4 3" xfId="3872" xr:uid="{00000000-0005-0000-0000-0000680D0000}"/>
    <cellStyle name="Normal 3 3 2 2 4 4" xfId="5167" xr:uid="{00000000-0005-0000-0000-0000690D0000}"/>
    <cellStyle name="Normal 3 3 2 2 5" xfId="2032" xr:uid="{00000000-0005-0000-0000-00006A0D0000}"/>
    <cellStyle name="Normal 3 3 2 2 6" xfId="1007" xr:uid="{00000000-0005-0000-0000-00006B0D0000}"/>
    <cellStyle name="Normal 3 3 2 2 7" xfId="2877" xr:uid="{00000000-0005-0000-0000-00006C0D0000}"/>
    <cellStyle name="Normal 3 3 2 2 8" xfId="3865" xr:uid="{00000000-0005-0000-0000-00006D0D0000}"/>
    <cellStyle name="Normal 3 3 2 2 9" xfId="5160" xr:uid="{00000000-0005-0000-0000-00006E0D0000}"/>
    <cellStyle name="Normal 3 3 2 3" xfId="268" xr:uid="{00000000-0005-0000-0000-00006F0D0000}"/>
    <cellStyle name="Normal 3 3 2 3 2" xfId="773" xr:uid="{00000000-0005-0000-0000-0000700D0000}"/>
    <cellStyle name="Normal 3 3 2 3 2 2" xfId="2625" xr:uid="{00000000-0005-0000-0000-0000710D0000}"/>
    <cellStyle name="Normal 3 3 2 3 2 2 2" xfId="3875" xr:uid="{00000000-0005-0000-0000-0000720D0000}"/>
    <cellStyle name="Normal 3 3 2 3 2 2 3" xfId="5170" xr:uid="{00000000-0005-0000-0000-0000730D0000}"/>
    <cellStyle name="Normal 3 3 2 3 2 3" xfId="1651" xr:uid="{00000000-0005-0000-0000-0000740D0000}"/>
    <cellStyle name="Normal 3 3 2 3 2 4" xfId="3874" xr:uid="{00000000-0005-0000-0000-0000750D0000}"/>
    <cellStyle name="Normal 3 3 2 3 2 5" xfId="5169" xr:uid="{00000000-0005-0000-0000-0000760D0000}"/>
    <cellStyle name="Normal 3 3 2 3 3" xfId="2127" xr:uid="{00000000-0005-0000-0000-0000770D0000}"/>
    <cellStyle name="Normal 3 3 2 3 3 2" xfId="3876" xr:uid="{00000000-0005-0000-0000-0000780D0000}"/>
    <cellStyle name="Normal 3 3 2 3 3 3" xfId="5171" xr:uid="{00000000-0005-0000-0000-0000790D0000}"/>
    <cellStyle name="Normal 3 3 2 3 4" xfId="1107" xr:uid="{00000000-0005-0000-0000-00007A0D0000}"/>
    <cellStyle name="Normal 3 3 2 3 5" xfId="2970" xr:uid="{00000000-0005-0000-0000-00007B0D0000}"/>
    <cellStyle name="Normal 3 3 2 3 6" xfId="3873" xr:uid="{00000000-0005-0000-0000-00007C0D0000}"/>
    <cellStyle name="Normal 3 3 2 3 7" xfId="5168" xr:uid="{00000000-0005-0000-0000-00007D0D0000}"/>
    <cellStyle name="Normal 3 3 2 4" xfId="439" xr:uid="{00000000-0005-0000-0000-00007E0D0000}"/>
    <cellStyle name="Normal 3 3 2 4 2" xfId="2297" xr:uid="{00000000-0005-0000-0000-00007F0D0000}"/>
    <cellStyle name="Normal 3 3 2 4 2 2" xfId="3878" xr:uid="{00000000-0005-0000-0000-0000800D0000}"/>
    <cellStyle name="Normal 3 3 2 4 2 3" xfId="5173" xr:uid="{00000000-0005-0000-0000-0000810D0000}"/>
    <cellStyle name="Normal 3 3 2 4 3" xfId="1473" xr:uid="{00000000-0005-0000-0000-0000820D0000}"/>
    <cellStyle name="Normal 3 3 2 4 4" xfId="3877" xr:uid="{00000000-0005-0000-0000-0000830D0000}"/>
    <cellStyle name="Normal 3 3 2 4 5" xfId="5172" xr:uid="{00000000-0005-0000-0000-0000840D0000}"/>
    <cellStyle name="Normal 3 3 2 5" xfId="611" xr:uid="{00000000-0005-0000-0000-0000850D0000}"/>
    <cellStyle name="Normal 3 3 2 5 2" xfId="2466" xr:uid="{00000000-0005-0000-0000-0000860D0000}"/>
    <cellStyle name="Normal 3 3 2 5 3" xfId="3879" xr:uid="{00000000-0005-0000-0000-0000870D0000}"/>
    <cellStyle name="Normal 3 3 2 5 4" xfId="5174" xr:uid="{00000000-0005-0000-0000-0000880D0000}"/>
    <cellStyle name="Normal 3 3 2 6" xfId="1968" xr:uid="{00000000-0005-0000-0000-0000890D0000}"/>
    <cellStyle name="Normal 3 3 2 7" xfId="943" xr:uid="{00000000-0005-0000-0000-00008A0D0000}"/>
    <cellStyle name="Normal 3 3 2 8" xfId="2813" xr:uid="{00000000-0005-0000-0000-00008B0D0000}"/>
    <cellStyle name="Normal 3 3 2 9" xfId="3113" xr:uid="{00000000-0005-0000-0000-00008C0D0000}"/>
    <cellStyle name="Normal 3 3 3" xfId="75" xr:uid="{00000000-0005-0000-0000-00008D0D0000}"/>
    <cellStyle name="Normal 3 3 3 10" xfId="3880" xr:uid="{00000000-0005-0000-0000-00008E0D0000}"/>
    <cellStyle name="Normal 3 3 3 11" xfId="5175" xr:uid="{00000000-0005-0000-0000-00008F0D0000}"/>
    <cellStyle name="Normal 3 3 3 2" xfId="140" xr:uid="{00000000-0005-0000-0000-0000900D0000}"/>
    <cellStyle name="Normal 3 3 3 2 2" xfId="348" xr:uid="{00000000-0005-0000-0000-0000910D0000}"/>
    <cellStyle name="Normal 3 3 3 2 2 2" xfId="853" xr:uid="{00000000-0005-0000-0000-0000920D0000}"/>
    <cellStyle name="Normal 3 3 3 2 2 2 2" xfId="2705" xr:uid="{00000000-0005-0000-0000-0000930D0000}"/>
    <cellStyle name="Normal 3 3 3 2 2 2 2 2" xfId="3884" xr:uid="{00000000-0005-0000-0000-0000940D0000}"/>
    <cellStyle name="Normal 3 3 3 2 2 2 2 3" xfId="5179" xr:uid="{00000000-0005-0000-0000-0000950D0000}"/>
    <cellStyle name="Normal 3 3 3 2 2 2 3" xfId="1731" xr:uid="{00000000-0005-0000-0000-0000960D0000}"/>
    <cellStyle name="Normal 3 3 3 2 2 2 4" xfId="3883" xr:uid="{00000000-0005-0000-0000-0000970D0000}"/>
    <cellStyle name="Normal 3 3 3 2 2 2 5" xfId="5178" xr:uid="{00000000-0005-0000-0000-0000980D0000}"/>
    <cellStyle name="Normal 3 3 3 2 2 3" xfId="2207" xr:uid="{00000000-0005-0000-0000-0000990D0000}"/>
    <cellStyle name="Normal 3 3 3 2 2 3 2" xfId="3885" xr:uid="{00000000-0005-0000-0000-00009A0D0000}"/>
    <cellStyle name="Normal 3 3 3 2 2 3 3" xfId="5180" xr:uid="{00000000-0005-0000-0000-00009B0D0000}"/>
    <cellStyle name="Normal 3 3 3 2 2 4" xfId="1187" xr:uid="{00000000-0005-0000-0000-00009C0D0000}"/>
    <cellStyle name="Normal 3 3 3 2 2 5" xfId="3050" xr:uid="{00000000-0005-0000-0000-00009D0D0000}"/>
    <cellStyle name="Normal 3 3 3 2 2 6" xfId="3882" xr:uid="{00000000-0005-0000-0000-00009E0D0000}"/>
    <cellStyle name="Normal 3 3 3 2 2 7" xfId="5177" xr:uid="{00000000-0005-0000-0000-00009F0D0000}"/>
    <cellStyle name="Normal 3 3 3 2 3" xfId="519" xr:uid="{00000000-0005-0000-0000-0000A00D0000}"/>
    <cellStyle name="Normal 3 3 3 2 3 2" xfId="2377" xr:uid="{00000000-0005-0000-0000-0000A10D0000}"/>
    <cellStyle name="Normal 3 3 3 2 3 2 2" xfId="3887" xr:uid="{00000000-0005-0000-0000-0000A20D0000}"/>
    <cellStyle name="Normal 3 3 3 2 3 2 3" xfId="5182" xr:uid="{00000000-0005-0000-0000-0000A30D0000}"/>
    <cellStyle name="Normal 3 3 3 2 3 3" xfId="1553" xr:uid="{00000000-0005-0000-0000-0000A40D0000}"/>
    <cellStyle name="Normal 3 3 3 2 3 4" xfId="3886" xr:uid="{00000000-0005-0000-0000-0000A50D0000}"/>
    <cellStyle name="Normal 3 3 3 2 3 5" xfId="5181" xr:uid="{00000000-0005-0000-0000-0000A60D0000}"/>
    <cellStyle name="Normal 3 3 3 2 4" xfId="691" xr:uid="{00000000-0005-0000-0000-0000A70D0000}"/>
    <cellStyle name="Normal 3 3 3 2 4 2" xfId="2546" xr:uid="{00000000-0005-0000-0000-0000A80D0000}"/>
    <cellStyle name="Normal 3 3 3 2 4 3" xfId="3888" xr:uid="{00000000-0005-0000-0000-0000A90D0000}"/>
    <cellStyle name="Normal 3 3 3 2 4 4" xfId="5183" xr:uid="{00000000-0005-0000-0000-0000AA0D0000}"/>
    <cellStyle name="Normal 3 3 3 2 5" xfId="2048" xr:uid="{00000000-0005-0000-0000-0000AB0D0000}"/>
    <cellStyle name="Normal 3 3 3 2 6" xfId="1023" xr:uid="{00000000-0005-0000-0000-0000AC0D0000}"/>
    <cellStyle name="Normal 3 3 3 2 7" xfId="2893" xr:uid="{00000000-0005-0000-0000-0000AD0D0000}"/>
    <cellStyle name="Normal 3 3 3 2 8" xfId="3881" xr:uid="{00000000-0005-0000-0000-0000AE0D0000}"/>
    <cellStyle name="Normal 3 3 3 2 9" xfId="5176" xr:uid="{00000000-0005-0000-0000-0000AF0D0000}"/>
    <cellStyle name="Normal 3 3 3 3" xfId="284" xr:uid="{00000000-0005-0000-0000-0000B00D0000}"/>
    <cellStyle name="Normal 3 3 3 3 2" xfId="789" xr:uid="{00000000-0005-0000-0000-0000B10D0000}"/>
    <cellStyle name="Normal 3 3 3 3 2 2" xfId="2641" xr:uid="{00000000-0005-0000-0000-0000B20D0000}"/>
    <cellStyle name="Normal 3 3 3 3 2 2 2" xfId="3891" xr:uid="{00000000-0005-0000-0000-0000B30D0000}"/>
    <cellStyle name="Normal 3 3 3 3 2 2 3" xfId="5186" xr:uid="{00000000-0005-0000-0000-0000B40D0000}"/>
    <cellStyle name="Normal 3 3 3 3 2 3" xfId="1667" xr:uid="{00000000-0005-0000-0000-0000B50D0000}"/>
    <cellStyle name="Normal 3 3 3 3 2 4" xfId="3890" xr:uid="{00000000-0005-0000-0000-0000B60D0000}"/>
    <cellStyle name="Normal 3 3 3 3 2 5" xfId="5185" xr:uid="{00000000-0005-0000-0000-0000B70D0000}"/>
    <cellStyle name="Normal 3 3 3 3 3" xfId="2143" xr:uid="{00000000-0005-0000-0000-0000B80D0000}"/>
    <cellStyle name="Normal 3 3 3 3 3 2" xfId="3892" xr:uid="{00000000-0005-0000-0000-0000B90D0000}"/>
    <cellStyle name="Normal 3 3 3 3 3 3" xfId="5187" xr:uid="{00000000-0005-0000-0000-0000BA0D0000}"/>
    <cellStyle name="Normal 3 3 3 3 4" xfId="1123" xr:uid="{00000000-0005-0000-0000-0000BB0D0000}"/>
    <cellStyle name="Normal 3 3 3 3 5" xfId="2986" xr:uid="{00000000-0005-0000-0000-0000BC0D0000}"/>
    <cellStyle name="Normal 3 3 3 3 6" xfId="3889" xr:uid="{00000000-0005-0000-0000-0000BD0D0000}"/>
    <cellStyle name="Normal 3 3 3 3 7" xfId="5184" xr:uid="{00000000-0005-0000-0000-0000BE0D0000}"/>
    <cellStyle name="Normal 3 3 3 4" xfId="455" xr:uid="{00000000-0005-0000-0000-0000BF0D0000}"/>
    <cellStyle name="Normal 3 3 3 4 2" xfId="2313" xr:uid="{00000000-0005-0000-0000-0000C00D0000}"/>
    <cellStyle name="Normal 3 3 3 4 2 2" xfId="3894" xr:uid="{00000000-0005-0000-0000-0000C10D0000}"/>
    <cellStyle name="Normal 3 3 3 4 2 3" xfId="5189" xr:uid="{00000000-0005-0000-0000-0000C20D0000}"/>
    <cellStyle name="Normal 3 3 3 4 3" xfId="1489" xr:uid="{00000000-0005-0000-0000-0000C30D0000}"/>
    <cellStyle name="Normal 3 3 3 4 4" xfId="3893" xr:uid="{00000000-0005-0000-0000-0000C40D0000}"/>
    <cellStyle name="Normal 3 3 3 4 5" xfId="5188" xr:uid="{00000000-0005-0000-0000-0000C50D0000}"/>
    <cellStyle name="Normal 3 3 3 5" xfId="627" xr:uid="{00000000-0005-0000-0000-0000C60D0000}"/>
    <cellStyle name="Normal 3 3 3 5 2" xfId="2482" xr:uid="{00000000-0005-0000-0000-0000C70D0000}"/>
    <cellStyle name="Normal 3 3 3 5 3" xfId="3895" xr:uid="{00000000-0005-0000-0000-0000C80D0000}"/>
    <cellStyle name="Normal 3 3 3 5 4" xfId="5190" xr:uid="{00000000-0005-0000-0000-0000C90D0000}"/>
    <cellStyle name="Normal 3 3 3 6" xfId="1984" xr:uid="{00000000-0005-0000-0000-0000CA0D0000}"/>
    <cellStyle name="Normal 3 3 3 7" xfId="959" xr:uid="{00000000-0005-0000-0000-0000CB0D0000}"/>
    <cellStyle name="Normal 3 3 3 8" xfId="2829" xr:uid="{00000000-0005-0000-0000-0000CC0D0000}"/>
    <cellStyle name="Normal 3 3 3 9" xfId="3129" xr:uid="{00000000-0005-0000-0000-0000CD0D0000}"/>
    <cellStyle name="Normal 3 3 4" xfId="89" xr:uid="{00000000-0005-0000-0000-0000CE0D0000}"/>
    <cellStyle name="Normal 3 3 4 10" xfId="3896" xr:uid="{00000000-0005-0000-0000-0000CF0D0000}"/>
    <cellStyle name="Normal 3 3 4 11" xfId="5191" xr:uid="{00000000-0005-0000-0000-0000D00D0000}"/>
    <cellStyle name="Normal 3 3 4 2" xfId="153" xr:uid="{00000000-0005-0000-0000-0000D10D0000}"/>
    <cellStyle name="Normal 3 3 4 2 2" xfId="361" xr:uid="{00000000-0005-0000-0000-0000D20D0000}"/>
    <cellStyle name="Normal 3 3 4 2 2 2" xfId="866" xr:uid="{00000000-0005-0000-0000-0000D30D0000}"/>
    <cellStyle name="Normal 3 3 4 2 2 2 2" xfId="2718" xr:uid="{00000000-0005-0000-0000-0000D40D0000}"/>
    <cellStyle name="Normal 3 3 4 2 2 2 2 2" xfId="3900" xr:uid="{00000000-0005-0000-0000-0000D50D0000}"/>
    <cellStyle name="Normal 3 3 4 2 2 2 2 3" xfId="5195" xr:uid="{00000000-0005-0000-0000-0000D60D0000}"/>
    <cellStyle name="Normal 3 3 4 2 2 2 3" xfId="1744" xr:uid="{00000000-0005-0000-0000-0000D70D0000}"/>
    <cellStyle name="Normal 3 3 4 2 2 2 4" xfId="3899" xr:uid="{00000000-0005-0000-0000-0000D80D0000}"/>
    <cellStyle name="Normal 3 3 4 2 2 2 5" xfId="5194" xr:uid="{00000000-0005-0000-0000-0000D90D0000}"/>
    <cellStyle name="Normal 3 3 4 2 2 3" xfId="2220" xr:uid="{00000000-0005-0000-0000-0000DA0D0000}"/>
    <cellStyle name="Normal 3 3 4 2 2 3 2" xfId="3901" xr:uid="{00000000-0005-0000-0000-0000DB0D0000}"/>
    <cellStyle name="Normal 3 3 4 2 2 3 3" xfId="5196" xr:uid="{00000000-0005-0000-0000-0000DC0D0000}"/>
    <cellStyle name="Normal 3 3 4 2 2 4" xfId="1200" xr:uid="{00000000-0005-0000-0000-0000DD0D0000}"/>
    <cellStyle name="Normal 3 3 4 2 2 5" xfId="3063" xr:uid="{00000000-0005-0000-0000-0000DE0D0000}"/>
    <cellStyle name="Normal 3 3 4 2 2 6" xfId="3898" xr:uid="{00000000-0005-0000-0000-0000DF0D0000}"/>
    <cellStyle name="Normal 3 3 4 2 2 7" xfId="5193" xr:uid="{00000000-0005-0000-0000-0000E00D0000}"/>
    <cellStyle name="Normal 3 3 4 2 3" xfId="532" xr:uid="{00000000-0005-0000-0000-0000E10D0000}"/>
    <cellStyle name="Normal 3 3 4 2 3 2" xfId="2390" xr:uid="{00000000-0005-0000-0000-0000E20D0000}"/>
    <cellStyle name="Normal 3 3 4 2 3 2 2" xfId="3903" xr:uid="{00000000-0005-0000-0000-0000E30D0000}"/>
    <cellStyle name="Normal 3 3 4 2 3 2 3" xfId="5198" xr:uid="{00000000-0005-0000-0000-0000E40D0000}"/>
    <cellStyle name="Normal 3 3 4 2 3 3" xfId="1566" xr:uid="{00000000-0005-0000-0000-0000E50D0000}"/>
    <cellStyle name="Normal 3 3 4 2 3 4" xfId="3902" xr:uid="{00000000-0005-0000-0000-0000E60D0000}"/>
    <cellStyle name="Normal 3 3 4 2 3 5" xfId="5197" xr:uid="{00000000-0005-0000-0000-0000E70D0000}"/>
    <cellStyle name="Normal 3 3 4 2 4" xfId="704" xr:uid="{00000000-0005-0000-0000-0000E80D0000}"/>
    <cellStyle name="Normal 3 3 4 2 4 2" xfId="2559" xr:uid="{00000000-0005-0000-0000-0000E90D0000}"/>
    <cellStyle name="Normal 3 3 4 2 4 3" xfId="3904" xr:uid="{00000000-0005-0000-0000-0000EA0D0000}"/>
    <cellStyle name="Normal 3 3 4 2 4 4" xfId="5199" xr:uid="{00000000-0005-0000-0000-0000EB0D0000}"/>
    <cellStyle name="Normal 3 3 4 2 5" xfId="2061" xr:uid="{00000000-0005-0000-0000-0000EC0D0000}"/>
    <cellStyle name="Normal 3 3 4 2 6" xfId="1036" xr:uid="{00000000-0005-0000-0000-0000ED0D0000}"/>
    <cellStyle name="Normal 3 3 4 2 7" xfId="2906" xr:uid="{00000000-0005-0000-0000-0000EE0D0000}"/>
    <cellStyle name="Normal 3 3 4 2 8" xfId="3897" xr:uid="{00000000-0005-0000-0000-0000EF0D0000}"/>
    <cellStyle name="Normal 3 3 4 2 9" xfId="5192" xr:uid="{00000000-0005-0000-0000-0000F00D0000}"/>
    <cellStyle name="Normal 3 3 4 3" xfId="297" xr:uid="{00000000-0005-0000-0000-0000F10D0000}"/>
    <cellStyle name="Normal 3 3 4 3 2" xfId="802" xr:uid="{00000000-0005-0000-0000-0000F20D0000}"/>
    <cellStyle name="Normal 3 3 4 3 2 2" xfId="2654" xr:uid="{00000000-0005-0000-0000-0000F30D0000}"/>
    <cellStyle name="Normal 3 3 4 3 2 2 2" xfId="3907" xr:uid="{00000000-0005-0000-0000-0000F40D0000}"/>
    <cellStyle name="Normal 3 3 4 3 2 2 3" xfId="5202" xr:uid="{00000000-0005-0000-0000-0000F50D0000}"/>
    <cellStyle name="Normal 3 3 4 3 2 3" xfId="1680" xr:uid="{00000000-0005-0000-0000-0000F60D0000}"/>
    <cellStyle name="Normal 3 3 4 3 2 4" xfId="3906" xr:uid="{00000000-0005-0000-0000-0000F70D0000}"/>
    <cellStyle name="Normal 3 3 4 3 2 5" xfId="5201" xr:uid="{00000000-0005-0000-0000-0000F80D0000}"/>
    <cellStyle name="Normal 3 3 4 3 3" xfId="2156" xr:uid="{00000000-0005-0000-0000-0000F90D0000}"/>
    <cellStyle name="Normal 3 3 4 3 3 2" xfId="3908" xr:uid="{00000000-0005-0000-0000-0000FA0D0000}"/>
    <cellStyle name="Normal 3 3 4 3 3 3" xfId="5203" xr:uid="{00000000-0005-0000-0000-0000FB0D0000}"/>
    <cellStyle name="Normal 3 3 4 3 4" xfId="1136" xr:uid="{00000000-0005-0000-0000-0000FC0D0000}"/>
    <cellStyle name="Normal 3 3 4 3 5" xfId="2999" xr:uid="{00000000-0005-0000-0000-0000FD0D0000}"/>
    <cellStyle name="Normal 3 3 4 3 6" xfId="3905" xr:uid="{00000000-0005-0000-0000-0000FE0D0000}"/>
    <cellStyle name="Normal 3 3 4 3 7" xfId="5200" xr:uid="{00000000-0005-0000-0000-0000FF0D0000}"/>
    <cellStyle name="Normal 3 3 4 4" xfId="468" xr:uid="{00000000-0005-0000-0000-0000000E0000}"/>
    <cellStyle name="Normal 3 3 4 4 2" xfId="2326" xr:uid="{00000000-0005-0000-0000-0000010E0000}"/>
    <cellStyle name="Normal 3 3 4 4 2 2" xfId="3910" xr:uid="{00000000-0005-0000-0000-0000020E0000}"/>
    <cellStyle name="Normal 3 3 4 4 2 3" xfId="5205" xr:uid="{00000000-0005-0000-0000-0000030E0000}"/>
    <cellStyle name="Normal 3 3 4 4 3" xfId="1502" xr:uid="{00000000-0005-0000-0000-0000040E0000}"/>
    <cellStyle name="Normal 3 3 4 4 4" xfId="3909" xr:uid="{00000000-0005-0000-0000-0000050E0000}"/>
    <cellStyle name="Normal 3 3 4 4 5" xfId="5204" xr:uid="{00000000-0005-0000-0000-0000060E0000}"/>
    <cellStyle name="Normal 3 3 4 5" xfId="640" xr:uid="{00000000-0005-0000-0000-0000070E0000}"/>
    <cellStyle name="Normal 3 3 4 5 2" xfId="2495" xr:uid="{00000000-0005-0000-0000-0000080E0000}"/>
    <cellStyle name="Normal 3 3 4 5 3" xfId="3911" xr:uid="{00000000-0005-0000-0000-0000090E0000}"/>
    <cellStyle name="Normal 3 3 4 5 4" xfId="5206" xr:uid="{00000000-0005-0000-0000-00000A0E0000}"/>
    <cellStyle name="Normal 3 3 4 6" xfId="1997" xr:uid="{00000000-0005-0000-0000-00000B0E0000}"/>
    <cellStyle name="Normal 3 3 4 7" xfId="972" xr:uid="{00000000-0005-0000-0000-00000C0E0000}"/>
    <cellStyle name="Normal 3 3 4 8" xfId="2842" xr:uid="{00000000-0005-0000-0000-00000D0E0000}"/>
    <cellStyle name="Normal 3 3 4 9" xfId="3142" xr:uid="{00000000-0005-0000-0000-00000E0E0000}"/>
    <cellStyle name="Normal 3 3 5" xfId="106" xr:uid="{00000000-0005-0000-0000-00000F0E0000}"/>
    <cellStyle name="Normal 3 3 5 2" xfId="314" xr:uid="{00000000-0005-0000-0000-0000100E0000}"/>
    <cellStyle name="Normal 3 3 5 2 2" xfId="819" xr:uid="{00000000-0005-0000-0000-0000110E0000}"/>
    <cellStyle name="Normal 3 3 5 2 2 2" xfId="2671" xr:uid="{00000000-0005-0000-0000-0000120E0000}"/>
    <cellStyle name="Normal 3 3 5 2 2 2 2" xfId="3915" xr:uid="{00000000-0005-0000-0000-0000130E0000}"/>
    <cellStyle name="Normal 3 3 5 2 2 2 3" xfId="5210" xr:uid="{00000000-0005-0000-0000-0000140E0000}"/>
    <cellStyle name="Normal 3 3 5 2 2 3" xfId="1697" xr:uid="{00000000-0005-0000-0000-0000150E0000}"/>
    <cellStyle name="Normal 3 3 5 2 2 4" xfId="3914" xr:uid="{00000000-0005-0000-0000-0000160E0000}"/>
    <cellStyle name="Normal 3 3 5 2 2 5" xfId="5209" xr:uid="{00000000-0005-0000-0000-0000170E0000}"/>
    <cellStyle name="Normal 3 3 5 2 3" xfId="2173" xr:uid="{00000000-0005-0000-0000-0000180E0000}"/>
    <cellStyle name="Normal 3 3 5 2 3 2" xfId="3916" xr:uid="{00000000-0005-0000-0000-0000190E0000}"/>
    <cellStyle name="Normal 3 3 5 2 3 3" xfId="5211" xr:uid="{00000000-0005-0000-0000-00001A0E0000}"/>
    <cellStyle name="Normal 3 3 5 2 4" xfId="1153" xr:uid="{00000000-0005-0000-0000-00001B0E0000}"/>
    <cellStyle name="Normal 3 3 5 2 5" xfId="3016" xr:uid="{00000000-0005-0000-0000-00001C0E0000}"/>
    <cellStyle name="Normal 3 3 5 2 6" xfId="3913" xr:uid="{00000000-0005-0000-0000-00001D0E0000}"/>
    <cellStyle name="Normal 3 3 5 2 7" xfId="5208" xr:uid="{00000000-0005-0000-0000-00001E0E0000}"/>
    <cellStyle name="Normal 3 3 5 3" xfId="485" xr:uid="{00000000-0005-0000-0000-00001F0E0000}"/>
    <cellStyle name="Normal 3 3 5 3 2" xfId="2343" xr:uid="{00000000-0005-0000-0000-0000200E0000}"/>
    <cellStyle name="Normal 3 3 5 3 2 2" xfId="3918" xr:uid="{00000000-0005-0000-0000-0000210E0000}"/>
    <cellStyle name="Normal 3 3 5 3 2 3" xfId="5213" xr:uid="{00000000-0005-0000-0000-0000220E0000}"/>
    <cellStyle name="Normal 3 3 5 3 3" xfId="1519" xr:uid="{00000000-0005-0000-0000-0000230E0000}"/>
    <cellStyle name="Normal 3 3 5 3 4" xfId="3917" xr:uid="{00000000-0005-0000-0000-0000240E0000}"/>
    <cellStyle name="Normal 3 3 5 3 5" xfId="5212" xr:uid="{00000000-0005-0000-0000-0000250E0000}"/>
    <cellStyle name="Normal 3 3 5 4" xfId="657" xr:uid="{00000000-0005-0000-0000-0000260E0000}"/>
    <cellStyle name="Normal 3 3 5 4 2" xfId="2512" xr:uid="{00000000-0005-0000-0000-0000270E0000}"/>
    <cellStyle name="Normal 3 3 5 4 3" xfId="3919" xr:uid="{00000000-0005-0000-0000-0000280E0000}"/>
    <cellStyle name="Normal 3 3 5 4 4" xfId="5214" xr:uid="{00000000-0005-0000-0000-0000290E0000}"/>
    <cellStyle name="Normal 3 3 5 5" xfId="2014" xr:uid="{00000000-0005-0000-0000-00002A0E0000}"/>
    <cellStyle name="Normal 3 3 5 6" xfId="989" xr:uid="{00000000-0005-0000-0000-00002B0E0000}"/>
    <cellStyle name="Normal 3 3 5 7" xfId="2859" xr:uid="{00000000-0005-0000-0000-00002C0E0000}"/>
    <cellStyle name="Normal 3 3 5 8" xfId="3912" xr:uid="{00000000-0005-0000-0000-00002D0E0000}"/>
    <cellStyle name="Normal 3 3 5 9" xfId="5207" xr:uid="{00000000-0005-0000-0000-00002E0E0000}"/>
    <cellStyle name="Normal 3 3 6" xfId="250" xr:uid="{00000000-0005-0000-0000-00002F0E0000}"/>
    <cellStyle name="Normal 3 3 6 2" xfId="755" xr:uid="{00000000-0005-0000-0000-0000300E0000}"/>
    <cellStyle name="Normal 3 3 6 2 2" xfId="2607" xr:uid="{00000000-0005-0000-0000-0000310E0000}"/>
    <cellStyle name="Normal 3 3 6 2 2 2" xfId="3922" xr:uid="{00000000-0005-0000-0000-0000320E0000}"/>
    <cellStyle name="Normal 3 3 6 2 2 3" xfId="5217" xr:uid="{00000000-0005-0000-0000-0000330E0000}"/>
    <cellStyle name="Normal 3 3 6 2 3" xfId="1633" xr:uid="{00000000-0005-0000-0000-0000340E0000}"/>
    <cellStyle name="Normal 3 3 6 2 4" xfId="3921" xr:uid="{00000000-0005-0000-0000-0000350E0000}"/>
    <cellStyle name="Normal 3 3 6 2 5" xfId="5216" xr:uid="{00000000-0005-0000-0000-0000360E0000}"/>
    <cellStyle name="Normal 3 3 6 3" xfId="2109" xr:uid="{00000000-0005-0000-0000-0000370E0000}"/>
    <cellStyle name="Normal 3 3 6 3 2" xfId="3923" xr:uid="{00000000-0005-0000-0000-0000380E0000}"/>
    <cellStyle name="Normal 3 3 6 3 3" xfId="5218" xr:uid="{00000000-0005-0000-0000-0000390E0000}"/>
    <cellStyle name="Normal 3 3 6 4" xfId="1089" xr:uid="{00000000-0005-0000-0000-00003A0E0000}"/>
    <cellStyle name="Normal 3 3 6 5" xfId="2952" xr:uid="{00000000-0005-0000-0000-00003B0E0000}"/>
    <cellStyle name="Normal 3 3 6 6" xfId="3920" xr:uid="{00000000-0005-0000-0000-00003C0E0000}"/>
    <cellStyle name="Normal 3 3 6 7" xfId="5215" xr:uid="{00000000-0005-0000-0000-00003D0E0000}"/>
    <cellStyle name="Normal 3 3 7" xfId="421" xr:uid="{00000000-0005-0000-0000-00003E0E0000}"/>
    <cellStyle name="Normal 3 3 7 2" xfId="2279" xr:uid="{00000000-0005-0000-0000-00003F0E0000}"/>
    <cellStyle name="Normal 3 3 7 2 2" xfId="3925" xr:uid="{00000000-0005-0000-0000-0000400E0000}"/>
    <cellStyle name="Normal 3 3 7 2 3" xfId="5220" xr:uid="{00000000-0005-0000-0000-0000410E0000}"/>
    <cellStyle name="Normal 3 3 7 3" xfId="1455" xr:uid="{00000000-0005-0000-0000-0000420E0000}"/>
    <cellStyle name="Normal 3 3 7 4" xfId="3924" xr:uid="{00000000-0005-0000-0000-0000430E0000}"/>
    <cellStyle name="Normal 3 3 7 5" xfId="5219" xr:uid="{00000000-0005-0000-0000-0000440E0000}"/>
    <cellStyle name="Normal 3 3 8" xfId="593" xr:uid="{00000000-0005-0000-0000-0000450E0000}"/>
    <cellStyle name="Normal 3 3 8 2" xfId="2448" xr:uid="{00000000-0005-0000-0000-0000460E0000}"/>
    <cellStyle name="Normal 3 3 8 3" xfId="3926" xr:uid="{00000000-0005-0000-0000-0000470E0000}"/>
    <cellStyle name="Normal 3 3 9" xfId="1950" xr:uid="{00000000-0005-0000-0000-0000480E0000}"/>
    <cellStyle name="Normal 3 3 9 2" xfId="3927" xr:uid="{00000000-0005-0000-0000-0000490E0000}"/>
    <cellStyle name="Normal 3 3 9 3" xfId="5221" xr:uid="{00000000-0005-0000-0000-00004A0E0000}"/>
    <cellStyle name="Normal 3 4" xfId="30" xr:uid="{00000000-0005-0000-0000-00004B0E0000}"/>
    <cellStyle name="Normal 3 4 10" xfId="916" xr:uid="{00000000-0005-0000-0000-00004C0E0000}"/>
    <cellStyle name="Normal 3 4 11" xfId="2786" xr:uid="{00000000-0005-0000-0000-00004D0E0000}"/>
    <cellStyle name="Normal 3 4 12" xfId="3086" xr:uid="{00000000-0005-0000-0000-00004E0E0000}"/>
    <cellStyle name="Normal 3 4 13" xfId="3928" xr:uid="{00000000-0005-0000-0000-00004F0E0000}"/>
    <cellStyle name="Normal 3 4 14" xfId="5222" xr:uid="{00000000-0005-0000-0000-0000500E0000}"/>
    <cellStyle name="Normal 3 4 15" xfId="5916" xr:uid="{00000000-0005-0000-0000-0000510E0000}"/>
    <cellStyle name="Normal 3 4 2" xfId="50" xr:uid="{00000000-0005-0000-0000-0000520E0000}"/>
    <cellStyle name="Normal 3 4 2 10" xfId="3929" xr:uid="{00000000-0005-0000-0000-0000530E0000}"/>
    <cellStyle name="Normal 3 4 2 11" xfId="5223" xr:uid="{00000000-0005-0000-0000-0000540E0000}"/>
    <cellStyle name="Normal 3 4 2 2" xfId="117" xr:uid="{00000000-0005-0000-0000-0000550E0000}"/>
    <cellStyle name="Normal 3 4 2 2 2" xfId="325" xr:uid="{00000000-0005-0000-0000-0000560E0000}"/>
    <cellStyle name="Normal 3 4 2 2 2 2" xfId="830" xr:uid="{00000000-0005-0000-0000-0000570E0000}"/>
    <cellStyle name="Normal 3 4 2 2 2 2 2" xfId="2682" xr:uid="{00000000-0005-0000-0000-0000580E0000}"/>
    <cellStyle name="Normal 3 4 2 2 2 2 2 2" xfId="3933" xr:uid="{00000000-0005-0000-0000-0000590E0000}"/>
    <cellStyle name="Normal 3 4 2 2 2 2 2 3" xfId="5227" xr:uid="{00000000-0005-0000-0000-00005A0E0000}"/>
    <cellStyle name="Normal 3 4 2 2 2 2 3" xfId="1708" xr:uid="{00000000-0005-0000-0000-00005B0E0000}"/>
    <cellStyle name="Normal 3 4 2 2 2 2 4" xfId="3932" xr:uid="{00000000-0005-0000-0000-00005C0E0000}"/>
    <cellStyle name="Normal 3 4 2 2 2 2 5" xfId="5226" xr:uid="{00000000-0005-0000-0000-00005D0E0000}"/>
    <cellStyle name="Normal 3 4 2 2 2 3" xfId="2184" xr:uid="{00000000-0005-0000-0000-00005E0E0000}"/>
    <cellStyle name="Normal 3 4 2 2 2 3 2" xfId="3934" xr:uid="{00000000-0005-0000-0000-00005F0E0000}"/>
    <cellStyle name="Normal 3 4 2 2 2 3 3" xfId="5228" xr:uid="{00000000-0005-0000-0000-0000600E0000}"/>
    <cellStyle name="Normal 3 4 2 2 2 4" xfId="1164" xr:uid="{00000000-0005-0000-0000-0000610E0000}"/>
    <cellStyle name="Normal 3 4 2 2 2 5" xfId="3027" xr:uid="{00000000-0005-0000-0000-0000620E0000}"/>
    <cellStyle name="Normal 3 4 2 2 2 6" xfId="3931" xr:uid="{00000000-0005-0000-0000-0000630E0000}"/>
    <cellStyle name="Normal 3 4 2 2 2 7" xfId="5225" xr:uid="{00000000-0005-0000-0000-0000640E0000}"/>
    <cellStyle name="Normal 3 4 2 2 3" xfId="496" xr:uid="{00000000-0005-0000-0000-0000650E0000}"/>
    <cellStyle name="Normal 3 4 2 2 3 2" xfId="2354" xr:uid="{00000000-0005-0000-0000-0000660E0000}"/>
    <cellStyle name="Normal 3 4 2 2 3 2 2" xfId="3936" xr:uid="{00000000-0005-0000-0000-0000670E0000}"/>
    <cellStyle name="Normal 3 4 2 2 3 2 3" xfId="5230" xr:uid="{00000000-0005-0000-0000-0000680E0000}"/>
    <cellStyle name="Normal 3 4 2 2 3 3" xfId="1530" xr:uid="{00000000-0005-0000-0000-0000690E0000}"/>
    <cellStyle name="Normal 3 4 2 2 3 4" xfId="3935" xr:uid="{00000000-0005-0000-0000-00006A0E0000}"/>
    <cellStyle name="Normal 3 4 2 2 3 5" xfId="5229" xr:uid="{00000000-0005-0000-0000-00006B0E0000}"/>
    <cellStyle name="Normal 3 4 2 2 4" xfId="668" xr:uid="{00000000-0005-0000-0000-00006C0E0000}"/>
    <cellStyle name="Normal 3 4 2 2 4 2" xfId="2523" xr:uid="{00000000-0005-0000-0000-00006D0E0000}"/>
    <cellStyle name="Normal 3 4 2 2 4 3" xfId="3937" xr:uid="{00000000-0005-0000-0000-00006E0E0000}"/>
    <cellStyle name="Normal 3 4 2 2 4 4" xfId="5231" xr:uid="{00000000-0005-0000-0000-00006F0E0000}"/>
    <cellStyle name="Normal 3 4 2 2 5" xfId="2025" xr:uid="{00000000-0005-0000-0000-0000700E0000}"/>
    <cellStyle name="Normal 3 4 2 2 6" xfId="1000" xr:uid="{00000000-0005-0000-0000-0000710E0000}"/>
    <cellStyle name="Normal 3 4 2 2 7" xfId="2870" xr:uid="{00000000-0005-0000-0000-0000720E0000}"/>
    <cellStyle name="Normal 3 4 2 2 8" xfId="3930" xr:uid="{00000000-0005-0000-0000-0000730E0000}"/>
    <cellStyle name="Normal 3 4 2 2 9" xfId="5224" xr:uid="{00000000-0005-0000-0000-0000740E0000}"/>
    <cellStyle name="Normal 3 4 2 3" xfId="261" xr:uid="{00000000-0005-0000-0000-0000750E0000}"/>
    <cellStyle name="Normal 3 4 2 3 2" xfId="766" xr:uid="{00000000-0005-0000-0000-0000760E0000}"/>
    <cellStyle name="Normal 3 4 2 3 2 2" xfId="2618" xr:uid="{00000000-0005-0000-0000-0000770E0000}"/>
    <cellStyle name="Normal 3 4 2 3 2 2 2" xfId="3940" xr:uid="{00000000-0005-0000-0000-0000780E0000}"/>
    <cellStyle name="Normal 3 4 2 3 2 2 3" xfId="5234" xr:uid="{00000000-0005-0000-0000-0000790E0000}"/>
    <cellStyle name="Normal 3 4 2 3 2 3" xfId="1644" xr:uid="{00000000-0005-0000-0000-00007A0E0000}"/>
    <cellStyle name="Normal 3 4 2 3 2 4" xfId="3939" xr:uid="{00000000-0005-0000-0000-00007B0E0000}"/>
    <cellStyle name="Normal 3 4 2 3 2 5" xfId="5233" xr:uid="{00000000-0005-0000-0000-00007C0E0000}"/>
    <cellStyle name="Normal 3 4 2 3 3" xfId="2120" xr:uid="{00000000-0005-0000-0000-00007D0E0000}"/>
    <cellStyle name="Normal 3 4 2 3 3 2" xfId="3941" xr:uid="{00000000-0005-0000-0000-00007E0E0000}"/>
    <cellStyle name="Normal 3 4 2 3 3 3" xfId="5235" xr:uid="{00000000-0005-0000-0000-00007F0E0000}"/>
    <cellStyle name="Normal 3 4 2 3 4" xfId="1100" xr:uid="{00000000-0005-0000-0000-0000800E0000}"/>
    <cellStyle name="Normal 3 4 2 3 5" xfId="2963" xr:uid="{00000000-0005-0000-0000-0000810E0000}"/>
    <cellStyle name="Normal 3 4 2 3 6" xfId="3938" xr:uid="{00000000-0005-0000-0000-0000820E0000}"/>
    <cellStyle name="Normal 3 4 2 3 7" xfId="5232" xr:uid="{00000000-0005-0000-0000-0000830E0000}"/>
    <cellStyle name="Normal 3 4 2 4" xfId="432" xr:uid="{00000000-0005-0000-0000-0000840E0000}"/>
    <cellStyle name="Normal 3 4 2 4 2" xfId="2290" xr:uid="{00000000-0005-0000-0000-0000850E0000}"/>
    <cellStyle name="Normal 3 4 2 4 2 2" xfId="3943" xr:uid="{00000000-0005-0000-0000-0000860E0000}"/>
    <cellStyle name="Normal 3 4 2 4 2 3" xfId="5237" xr:uid="{00000000-0005-0000-0000-0000870E0000}"/>
    <cellStyle name="Normal 3 4 2 4 3" xfId="1466" xr:uid="{00000000-0005-0000-0000-0000880E0000}"/>
    <cellStyle name="Normal 3 4 2 4 4" xfId="3942" xr:uid="{00000000-0005-0000-0000-0000890E0000}"/>
    <cellStyle name="Normal 3 4 2 4 5" xfId="5236" xr:uid="{00000000-0005-0000-0000-00008A0E0000}"/>
    <cellStyle name="Normal 3 4 2 5" xfId="604" xr:uid="{00000000-0005-0000-0000-00008B0E0000}"/>
    <cellStyle name="Normal 3 4 2 5 2" xfId="2459" xr:uid="{00000000-0005-0000-0000-00008C0E0000}"/>
    <cellStyle name="Normal 3 4 2 5 3" xfId="3944" xr:uid="{00000000-0005-0000-0000-00008D0E0000}"/>
    <cellStyle name="Normal 3 4 2 5 4" xfId="5238" xr:uid="{00000000-0005-0000-0000-00008E0E0000}"/>
    <cellStyle name="Normal 3 4 2 6" xfId="1961" xr:uid="{00000000-0005-0000-0000-00008F0E0000}"/>
    <cellStyle name="Normal 3 4 2 7" xfId="936" xr:uid="{00000000-0005-0000-0000-0000900E0000}"/>
    <cellStyle name="Normal 3 4 2 8" xfId="2806" xr:uid="{00000000-0005-0000-0000-0000910E0000}"/>
    <cellStyle name="Normal 3 4 2 9" xfId="3106" xr:uid="{00000000-0005-0000-0000-0000920E0000}"/>
    <cellStyle name="Normal 3 4 3" xfId="67" xr:uid="{00000000-0005-0000-0000-0000930E0000}"/>
    <cellStyle name="Normal 3 4 3 10" xfId="3945" xr:uid="{00000000-0005-0000-0000-0000940E0000}"/>
    <cellStyle name="Normal 3 4 3 11" xfId="5239" xr:uid="{00000000-0005-0000-0000-0000950E0000}"/>
    <cellStyle name="Normal 3 4 3 2" xfId="133" xr:uid="{00000000-0005-0000-0000-0000960E0000}"/>
    <cellStyle name="Normal 3 4 3 2 2" xfId="341" xr:uid="{00000000-0005-0000-0000-0000970E0000}"/>
    <cellStyle name="Normal 3 4 3 2 2 2" xfId="846" xr:uid="{00000000-0005-0000-0000-0000980E0000}"/>
    <cellStyle name="Normal 3 4 3 2 2 2 2" xfId="2698" xr:uid="{00000000-0005-0000-0000-0000990E0000}"/>
    <cellStyle name="Normal 3 4 3 2 2 2 2 2" xfId="3949" xr:uid="{00000000-0005-0000-0000-00009A0E0000}"/>
    <cellStyle name="Normal 3 4 3 2 2 2 2 3" xfId="5243" xr:uid="{00000000-0005-0000-0000-00009B0E0000}"/>
    <cellStyle name="Normal 3 4 3 2 2 2 3" xfId="1724" xr:uid="{00000000-0005-0000-0000-00009C0E0000}"/>
    <cellStyle name="Normal 3 4 3 2 2 2 4" xfId="3948" xr:uid="{00000000-0005-0000-0000-00009D0E0000}"/>
    <cellStyle name="Normal 3 4 3 2 2 2 5" xfId="5242" xr:uid="{00000000-0005-0000-0000-00009E0E0000}"/>
    <cellStyle name="Normal 3 4 3 2 2 3" xfId="2200" xr:uid="{00000000-0005-0000-0000-00009F0E0000}"/>
    <cellStyle name="Normal 3 4 3 2 2 3 2" xfId="3950" xr:uid="{00000000-0005-0000-0000-0000A00E0000}"/>
    <cellStyle name="Normal 3 4 3 2 2 3 3" xfId="5244" xr:uid="{00000000-0005-0000-0000-0000A10E0000}"/>
    <cellStyle name="Normal 3 4 3 2 2 4" xfId="1180" xr:uid="{00000000-0005-0000-0000-0000A20E0000}"/>
    <cellStyle name="Normal 3 4 3 2 2 5" xfId="3043" xr:uid="{00000000-0005-0000-0000-0000A30E0000}"/>
    <cellStyle name="Normal 3 4 3 2 2 6" xfId="3947" xr:uid="{00000000-0005-0000-0000-0000A40E0000}"/>
    <cellStyle name="Normal 3 4 3 2 2 7" xfId="5241" xr:uid="{00000000-0005-0000-0000-0000A50E0000}"/>
    <cellStyle name="Normal 3 4 3 2 3" xfId="512" xr:uid="{00000000-0005-0000-0000-0000A60E0000}"/>
    <cellStyle name="Normal 3 4 3 2 3 2" xfId="2370" xr:uid="{00000000-0005-0000-0000-0000A70E0000}"/>
    <cellStyle name="Normal 3 4 3 2 3 2 2" xfId="3952" xr:uid="{00000000-0005-0000-0000-0000A80E0000}"/>
    <cellStyle name="Normal 3 4 3 2 3 2 3" xfId="5246" xr:uid="{00000000-0005-0000-0000-0000A90E0000}"/>
    <cellStyle name="Normal 3 4 3 2 3 3" xfId="1546" xr:uid="{00000000-0005-0000-0000-0000AA0E0000}"/>
    <cellStyle name="Normal 3 4 3 2 3 4" xfId="3951" xr:uid="{00000000-0005-0000-0000-0000AB0E0000}"/>
    <cellStyle name="Normal 3 4 3 2 3 5" xfId="5245" xr:uid="{00000000-0005-0000-0000-0000AC0E0000}"/>
    <cellStyle name="Normal 3 4 3 2 4" xfId="684" xr:uid="{00000000-0005-0000-0000-0000AD0E0000}"/>
    <cellStyle name="Normal 3 4 3 2 4 2" xfId="2539" xr:uid="{00000000-0005-0000-0000-0000AE0E0000}"/>
    <cellStyle name="Normal 3 4 3 2 4 3" xfId="3953" xr:uid="{00000000-0005-0000-0000-0000AF0E0000}"/>
    <cellStyle name="Normal 3 4 3 2 4 4" xfId="5247" xr:uid="{00000000-0005-0000-0000-0000B00E0000}"/>
    <cellStyle name="Normal 3 4 3 2 5" xfId="2041" xr:uid="{00000000-0005-0000-0000-0000B10E0000}"/>
    <cellStyle name="Normal 3 4 3 2 6" xfId="1016" xr:uid="{00000000-0005-0000-0000-0000B20E0000}"/>
    <cellStyle name="Normal 3 4 3 2 7" xfId="2886" xr:uid="{00000000-0005-0000-0000-0000B30E0000}"/>
    <cellStyle name="Normal 3 4 3 2 8" xfId="3946" xr:uid="{00000000-0005-0000-0000-0000B40E0000}"/>
    <cellStyle name="Normal 3 4 3 2 9" xfId="5240" xr:uid="{00000000-0005-0000-0000-0000B50E0000}"/>
    <cellStyle name="Normal 3 4 3 3" xfId="277" xr:uid="{00000000-0005-0000-0000-0000B60E0000}"/>
    <cellStyle name="Normal 3 4 3 3 2" xfId="782" xr:uid="{00000000-0005-0000-0000-0000B70E0000}"/>
    <cellStyle name="Normal 3 4 3 3 2 2" xfId="2634" xr:uid="{00000000-0005-0000-0000-0000B80E0000}"/>
    <cellStyle name="Normal 3 4 3 3 2 2 2" xfId="3956" xr:uid="{00000000-0005-0000-0000-0000B90E0000}"/>
    <cellStyle name="Normal 3 4 3 3 2 2 3" xfId="5250" xr:uid="{00000000-0005-0000-0000-0000BA0E0000}"/>
    <cellStyle name="Normal 3 4 3 3 2 3" xfId="1660" xr:uid="{00000000-0005-0000-0000-0000BB0E0000}"/>
    <cellStyle name="Normal 3 4 3 3 2 4" xfId="3955" xr:uid="{00000000-0005-0000-0000-0000BC0E0000}"/>
    <cellStyle name="Normal 3 4 3 3 2 5" xfId="5249" xr:uid="{00000000-0005-0000-0000-0000BD0E0000}"/>
    <cellStyle name="Normal 3 4 3 3 3" xfId="2136" xr:uid="{00000000-0005-0000-0000-0000BE0E0000}"/>
    <cellStyle name="Normal 3 4 3 3 3 2" xfId="3957" xr:uid="{00000000-0005-0000-0000-0000BF0E0000}"/>
    <cellStyle name="Normal 3 4 3 3 3 3" xfId="5251" xr:uid="{00000000-0005-0000-0000-0000C00E0000}"/>
    <cellStyle name="Normal 3 4 3 3 4" xfId="1116" xr:uid="{00000000-0005-0000-0000-0000C10E0000}"/>
    <cellStyle name="Normal 3 4 3 3 5" xfId="2979" xr:uid="{00000000-0005-0000-0000-0000C20E0000}"/>
    <cellStyle name="Normal 3 4 3 3 6" xfId="3954" xr:uid="{00000000-0005-0000-0000-0000C30E0000}"/>
    <cellStyle name="Normal 3 4 3 3 7" xfId="5248" xr:uid="{00000000-0005-0000-0000-0000C40E0000}"/>
    <cellStyle name="Normal 3 4 3 4" xfId="448" xr:uid="{00000000-0005-0000-0000-0000C50E0000}"/>
    <cellStyle name="Normal 3 4 3 4 2" xfId="2306" xr:uid="{00000000-0005-0000-0000-0000C60E0000}"/>
    <cellStyle name="Normal 3 4 3 4 2 2" xfId="3959" xr:uid="{00000000-0005-0000-0000-0000C70E0000}"/>
    <cellStyle name="Normal 3 4 3 4 2 3" xfId="5253" xr:uid="{00000000-0005-0000-0000-0000C80E0000}"/>
    <cellStyle name="Normal 3 4 3 4 3" xfId="1482" xr:uid="{00000000-0005-0000-0000-0000C90E0000}"/>
    <cellStyle name="Normal 3 4 3 4 4" xfId="3958" xr:uid="{00000000-0005-0000-0000-0000CA0E0000}"/>
    <cellStyle name="Normal 3 4 3 4 5" xfId="5252" xr:uid="{00000000-0005-0000-0000-0000CB0E0000}"/>
    <cellStyle name="Normal 3 4 3 5" xfId="620" xr:uid="{00000000-0005-0000-0000-0000CC0E0000}"/>
    <cellStyle name="Normal 3 4 3 5 2" xfId="2475" xr:uid="{00000000-0005-0000-0000-0000CD0E0000}"/>
    <cellStyle name="Normal 3 4 3 5 3" xfId="3960" xr:uid="{00000000-0005-0000-0000-0000CE0E0000}"/>
    <cellStyle name="Normal 3 4 3 5 4" xfId="5254" xr:uid="{00000000-0005-0000-0000-0000CF0E0000}"/>
    <cellStyle name="Normal 3 4 3 6" xfId="1977" xr:uid="{00000000-0005-0000-0000-0000D00E0000}"/>
    <cellStyle name="Normal 3 4 3 7" xfId="952" xr:uid="{00000000-0005-0000-0000-0000D10E0000}"/>
    <cellStyle name="Normal 3 4 3 8" xfId="2822" xr:uid="{00000000-0005-0000-0000-0000D20E0000}"/>
    <cellStyle name="Normal 3 4 3 9" xfId="3122" xr:uid="{00000000-0005-0000-0000-0000D30E0000}"/>
    <cellStyle name="Normal 3 4 4" xfId="81" xr:uid="{00000000-0005-0000-0000-0000D40E0000}"/>
    <cellStyle name="Normal 3 4 4 10" xfId="3961" xr:uid="{00000000-0005-0000-0000-0000D50E0000}"/>
    <cellStyle name="Normal 3 4 4 11" xfId="5255" xr:uid="{00000000-0005-0000-0000-0000D60E0000}"/>
    <cellStyle name="Normal 3 4 4 2" xfId="146" xr:uid="{00000000-0005-0000-0000-0000D70E0000}"/>
    <cellStyle name="Normal 3 4 4 2 2" xfId="354" xr:uid="{00000000-0005-0000-0000-0000D80E0000}"/>
    <cellStyle name="Normal 3 4 4 2 2 2" xfId="859" xr:uid="{00000000-0005-0000-0000-0000D90E0000}"/>
    <cellStyle name="Normal 3 4 4 2 2 2 2" xfId="2711" xr:uid="{00000000-0005-0000-0000-0000DA0E0000}"/>
    <cellStyle name="Normal 3 4 4 2 2 2 2 2" xfId="3965" xr:uid="{00000000-0005-0000-0000-0000DB0E0000}"/>
    <cellStyle name="Normal 3 4 4 2 2 2 2 3" xfId="5259" xr:uid="{00000000-0005-0000-0000-0000DC0E0000}"/>
    <cellStyle name="Normal 3 4 4 2 2 2 3" xfId="1737" xr:uid="{00000000-0005-0000-0000-0000DD0E0000}"/>
    <cellStyle name="Normal 3 4 4 2 2 2 4" xfId="3964" xr:uid="{00000000-0005-0000-0000-0000DE0E0000}"/>
    <cellStyle name="Normal 3 4 4 2 2 2 5" xfId="5258" xr:uid="{00000000-0005-0000-0000-0000DF0E0000}"/>
    <cellStyle name="Normal 3 4 4 2 2 3" xfId="2213" xr:uid="{00000000-0005-0000-0000-0000E00E0000}"/>
    <cellStyle name="Normal 3 4 4 2 2 3 2" xfId="3966" xr:uid="{00000000-0005-0000-0000-0000E10E0000}"/>
    <cellStyle name="Normal 3 4 4 2 2 3 3" xfId="5260" xr:uid="{00000000-0005-0000-0000-0000E20E0000}"/>
    <cellStyle name="Normal 3 4 4 2 2 4" xfId="1193" xr:uid="{00000000-0005-0000-0000-0000E30E0000}"/>
    <cellStyle name="Normal 3 4 4 2 2 5" xfId="3056" xr:uid="{00000000-0005-0000-0000-0000E40E0000}"/>
    <cellStyle name="Normal 3 4 4 2 2 6" xfId="3963" xr:uid="{00000000-0005-0000-0000-0000E50E0000}"/>
    <cellStyle name="Normal 3 4 4 2 2 7" xfId="5257" xr:uid="{00000000-0005-0000-0000-0000E60E0000}"/>
    <cellStyle name="Normal 3 4 4 2 3" xfId="525" xr:uid="{00000000-0005-0000-0000-0000E70E0000}"/>
    <cellStyle name="Normal 3 4 4 2 3 2" xfId="2383" xr:uid="{00000000-0005-0000-0000-0000E80E0000}"/>
    <cellStyle name="Normal 3 4 4 2 3 2 2" xfId="3968" xr:uid="{00000000-0005-0000-0000-0000E90E0000}"/>
    <cellStyle name="Normal 3 4 4 2 3 2 3" xfId="5262" xr:uid="{00000000-0005-0000-0000-0000EA0E0000}"/>
    <cellStyle name="Normal 3 4 4 2 3 3" xfId="1559" xr:uid="{00000000-0005-0000-0000-0000EB0E0000}"/>
    <cellStyle name="Normal 3 4 4 2 3 4" xfId="3967" xr:uid="{00000000-0005-0000-0000-0000EC0E0000}"/>
    <cellStyle name="Normal 3 4 4 2 3 5" xfId="5261" xr:uid="{00000000-0005-0000-0000-0000ED0E0000}"/>
    <cellStyle name="Normal 3 4 4 2 4" xfId="697" xr:uid="{00000000-0005-0000-0000-0000EE0E0000}"/>
    <cellStyle name="Normal 3 4 4 2 4 2" xfId="2552" xr:uid="{00000000-0005-0000-0000-0000EF0E0000}"/>
    <cellStyle name="Normal 3 4 4 2 4 3" xfId="3969" xr:uid="{00000000-0005-0000-0000-0000F00E0000}"/>
    <cellStyle name="Normal 3 4 4 2 4 4" xfId="5263" xr:uid="{00000000-0005-0000-0000-0000F10E0000}"/>
    <cellStyle name="Normal 3 4 4 2 5" xfId="2054" xr:uid="{00000000-0005-0000-0000-0000F20E0000}"/>
    <cellStyle name="Normal 3 4 4 2 6" xfId="1029" xr:uid="{00000000-0005-0000-0000-0000F30E0000}"/>
    <cellStyle name="Normal 3 4 4 2 7" xfId="2899" xr:uid="{00000000-0005-0000-0000-0000F40E0000}"/>
    <cellStyle name="Normal 3 4 4 2 8" xfId="3962" xr:uid="{00000000-0005-0000-0000-0000F50E0000}"/>
    <cellStyle name="Normal 3 4 4 2 9" xfId="5256" xr:uid="{00000000-0005-0000-0000-0000F60E0000}"/>
    <cellStyle name="Normal 3 4 4 3" xfId="290" xr:uid="{00000000-0005-0000-0000-0000F70E0000}"/>
    <cellStyle name="Normal 3 4 4 3 2" xfId="795" xr:uid="{00000000-0005-0000-0000-0000F80E0000}"/>
    <cellStyle name="Normal 3 4 4 3 2 2" xfId="2647" xr:uid="{00000000-0005-0000-0000-0000F90E0000}"/>
    <cellStyle name="Normal 3 4 4 3 2 2 2" xfId="3972" xr:uid="{00000000-0005-0000-0000-0000FA0E0000}"/>
    <cellStyle name="Normal 3 4 4 3 2 2 3" xfId="5266" xr:uid="{00000000-0005-0000-0000-0000FB0E0000}"/>
    <cellStyle name="Normal 3 4 4 3 2 3" xfId="1673" xr:uid="{00000000-0005-0000-0000-0000FC0E0000}"/>
    <cellStyle name="Normal 3 4 4 3 2 4" xfId="3971" xr:uid="{00000000-0005-0000-0000-0000FD0E0000}"/>
    <cellStyle name="Normal 3 4 4 3 2 5" xfId="5265" xr:uid="{00000000-0005-0000-0000-0000FE0E0000}"/>
    <cellStyle name="Normal 3 4 4 3 3" xfId="2149" xr:uid="{00000000-0005-0000-0000-0000FF0E0000}"/>
    <cellStyle name="Normal 3 4 4 3 3 2" xfId="3973" xr:uid="{00000000-0005-0000-0000-0000000F0000}"/>
    <cellStyle name="Normal 3 4 4 3 3 3" xfId="5267" xr:uid="{00000000-0005-0000-0000-0000010F0000}"/>
    <cellStyle name="Normal 3 4 4 3 4" xfId="1129" xr:uid="{00000000-0005-0000-0000-0000020F0000}"/>
    <cellStyle name="Normal 3 4 4 3 5" xfId="2992" xr:uid="{00000000-0005-0000-0000-0000030F0000}"/>
    <cellStyle name="Normal 3 4 4 3 6" xfId="3970" xr:uid="{00000000-0005-0000-0000-0000040F0000}"/>
    <cellStyle name="Normal 3 4 4 3 7" xfId="5264" xr:uid="{00000000-0005-0000-0000-0000050F0000}"/>
    <cellStyle name="Normal 3 4 4 4" xfId="461" xr:uid="{00000000-0005-0000-0000-0000060F0000}"/>
    <cellStyle name="Normal 3 4 4 4 2" xfId="2319" xr:uid="{00000000-0005-0000-0000-0000070F0000}"/>
    <cellStyle name="Normal 3 4 4 4 2 2" xfId="3975" xr:uid="{00000000-0005-0000-0000-0000080F0000}"/>
    <cellStyle name="Normal 3 4 4 4 2 3" xfId="5269" xr:uid="{00000000-0005-0000-0000-0000090F0000}"/>
    <cellStyle name="Normal 3 4 4 4 3" xfId="1495" xr:uid="{00000000-0005-0000-0000-00000A0F0000}"/>
    <cellStyle name="Normal 3 4 4 4 4" xfId="3974" xr:uid="{00000000-0005-0000-0000-00000B0F0000}"/>
    <cellStyle name="Normal 3 4 4 4 5" xfId="5268" xr:uid="{00000000-0005-0000-0000-00000C0F0000}"/>
    <cellStyle name="Normal 3 4 4 5" xfId="633" xr:uid="{00000000-0005-0000-0000-00000D0F0000}"/>
    <cellStyle name="Normal 3 4 4 5 2" xfId="2488" xr:uid="{00000000-0005-0000-0000-00000E0F0000}"/>
    <cellStyle name="Normal 3 4 4 5 3" xfId="3976" xr:uid="{00000000-0005-0000-0000-00000F0F0000}"/>
    <cellStyle name="Normal 3 4 4 5 4" xfId="5270" xr:uid="{00000000-0005-0000-0000-0000100F0000}"/>
    <cellStyle name="Normal 3 4 4 6" xfId="1990" xr:uid="{00000000-0005-0000-0000-0000110F0000}"/>
    <cellStyle name="Normal 3 4 4 7" xfId="965" xr:uid="{00000000-0005-0000-0000-0000120F0000}"/>
    <cellStyle name="Normal 3 4 4 8" xfId="2835" xr:uid="{00000000-0005-0000-0000-0000130F0000}"/>
    <cellStyle name="Normal 3 4 4 9" xfId="3135" xr:uid="{00000000-0005-0000-0000-0000140F0000}"/>
    <cellStyle name="Normal 3 4 5" xfId="97" xr:uid="{00000000-0005-0000-0000-0000150F0000}"/>
    <cellStyle name="Normal 3 4 5 2" xfId="305" xr:uid="{00000000-0005-0000-0000-0000160F0000}"/>
    <cellStyle name="Normal 3 4 5 2 2" xfId="810" xr:uid="{00000000-0005-0000-0000-0000170F0000}"/>
    <cellStyle name="Normal 3 4 5 2 2 2" xfId="2662" xr:uid="{00000000-0005-0000-0000-0000180F0000}"/>
    <cellStyle name="Normal 3 4 5 2 2 2 2" xfId="3980" xr:uid="{00000000-0005-0000-0000-0000190F0000}"/>
    <cellStyle name="Normal 3 4 5 2 2 2 3" xfId="5274" xr:uid="{00000000-0005-0000-0000-00001A0F0000}"/>
    <cellStyle name="Normal 3 4 5 2 2 3" xfId="1688" xr:uid="{00000000-0005-0000-0000-00001B0F0000}"/>
    <cellStyle name="Normal 3 4 5 2 2 4" xfId="3979" xr:uid="{00000000-0005-0000-0000-00001C0F0000}"/>
    <cellStyle name="Normal 3 4 5 2 2 5" xfId="5273" xr:uid="{00000000-0005-0000-0000-00001D0F0000}"/>
    <cellStyle name="Normal 3 4 5 2 3" xfId="2164" xr:uid="{00000000-0005-0000-0000-00001E0F0000}"/>
    <cellStyle name="Normal 3 4 5 2 3 2" xfId="3981" xr:uid="{00000000-0005-0000-0000-00001F0F0000}"/>
    <cellStyle name="Normal 3 4 5 2 3 3" xfId="5275" xr:uid="{00000000-0005-0000-0000-0000200F0000}"/>
    <cellStyle name="Normal 3 4 5 2 4" xfId="1144" xr:uid="{00000000-0005-0000-0000-0000210F0000}"/>
    <cellStyle name="Normal 3 4 5 2 5" xfId="3007" xr:uid="{00000000-0005-0000-0000-0000220F0000}"/>
    <cellStyle name="Normal 3 4 5 2 6" xfId="3978" xr:uid="{00000000-0005-0000-0000-0000230F0000}"/>
    <cellStyle name="Normal 3 4 5 2 7" xfId="5272" xr:uid="{00000000-0005-0000-0000-0000240F0000}"/>
    <cellStyle name="Normal 3 4 5 3" xfId="476" xr:uid="{00000000-0005-0000-0000-0000250F0000}"/>
    <cellStyle name="Normal 3 4 5 3 2" xfId="2334" xr:uid="{00000000-0005-0000-0000-0000260F0000}"/>
    <cellStyle name="Normal 3 4 5 3 2 2" xfId="3983" xr:uid="{00000000-0005-0000-0000-0000270F0000}"/>
    <cellStyle name="Normal 3 4 5 3 2 3" xfId="5277" xr:uid="{00000000-0005-0000-0000-0000280F0000}"/>
    <cellStyle name="Normal 3 4 5 3 3" xfId="1510" xr:uid="{00000000-0005-0000-0000-0000290F0000}"/>
    <cellStyle name="Normal 3 4 5 3 4" xfId="3982" xr:uid="{00000000-0005-0000-0000-00002A0F0000}"/>
    <cellStyle name="Normal 3 4 5 3 5" xfId="5276" xr:uid="{00000000-0005-0000-0000-00002B0F0000}"/>
    <cellStyle name="Normal 3 4 5 4" xfId="648" xr:uid="{00000000-0005-0000-0000-00002C0F0000}"/>
    <cellStyle name="Normal 3 4 5 4 2" xfId="2503" xr:uid="{00000000-0005-0000-0000-00002D0F0000}"/>
    <cellStyle name="Normal 3 4 5 4 3" xfId="3984" xr:uid="{00000000-0005-0000-0000-00002E0F0000}"/>
    <cellStyle name="Normal 3 4 5 4 4" xfId="5278" xr:uid="{00000000-0005-0000-0000-00002F0F0000}"/>
    <cellStyle name="Normal 3 4 5 5" xfId="2005" xr:uid="{00000000-0005-0000-0000-0000300F0000}"/>
    <cellStyle name="Normal 3 4 5 6" xfId="980" xr:uid="{00000000-0005-0000-0000-0000310F0000}"/>
    <cellStyle name="Normal 3 4 5 7" xfId="2850" xr:uid="{00000000-0005-0000-0000-0000320F0000}"/>
    <cellStyle name="Normal 3 4 5 8" xfId="3977" xr:uid="{00000000-0005-0000-0000-0000330F0000}"/>
    <cellStyle name="Normal 3 4 5 9" xfId="5271" xr:uid="{00000000-0005-0000-0000-0000340F0000}"/>
    <cellStyle name="Normal 3 4 6" xfId="241" xr:uid="{00000000-0005-0000-0000-0000350F0000}"/>
    <cellStyle name="Normal 3 4 6 2" xfId="746" xr:uid="{00000000-0005-0000-0000-0000360F0000}"/>
    <cellStyle name="Normal 3 4 6 2 2" xfId="2598" xr:uid="{00000000-0005-0000-0000-0000370F0000}"/>
    <cellStyle name="Normal 3 4 6 2 2 2" xfId="3987" xr:uid="{00000000-0005-0000-0000-0000380F0000}"/>
    <cellStyle name="Normal 3 4 6 2 2 3" xfId="5281" xr:uid="{00000000-0005-0000-0000-0000390F0000}"/>
    <cellStyle name="Normal 3 4 6 2 3" xfId="1624" xr:uid="{00000000-0005-0000-0000-00003A0F0000}"/>
    <cellStyle name="Normal 3 4 6 2 4" xfId="3986" xr:uid="{00000000-0005-0000-0000-00003B0F0000}"/>
    <cellStyle name="Normal 3 4 6 2 5" xfId="5280" xr:uid="{00000000-0005-0000-0000-00003C0F0000}"/>
    <cellStyle name="Normal 3 4 6 3" xfId="2100" xr:uid="{00000000-0005-0000-0000-00003D0F0000}"/>
    <cellStyle name="Normal 3 4 6 3 2" xfId="3988" xr:uid="{00000000-0005-0000-0000-00003E0F0000}"/>
    <cellStyle name="Normal 3 4 6 3 3" xfId="5282" xr:uid="{00000000-0005-0000-0000-00003F0F0000}"/>
    <cellStyle name="Normal 3 4 6 4" xfId="1080" xr:uid="{00000000-0005-0000-0000-0000400F0000}"/>
    <cellStyle name="Normal 3 4 6 5" xfId="2943" xr:uid="{00000000-0005-0000-0000-0000410F0000}"/>
    <cellStyle name="Normal 3 4 6 6" xfId="3985" xr:uid="{00000000-0005-0000-0000-0000420F0000}"/>
    <cellStyle name="Normal 3 4 6 7" xfId="5279" xr:uid="{00000000-0005-0000-0000-0000430F0000}"/>
    <cellStyle name="Normal 3 4 7" xfId="412" xr:uid="{00000000-0005-0000-0000-0000440F0000}"/>
    <cellStyle name="Normal 3 4 7 2" xfId="2270" xr:uid="{00000000-0005-0000-0000-0000450F0000}"/>
    <cellStyle name="Normal 3 4 7 2 2" xfId="3990" xr:uid="{00000000-0005-0000-0000-0000460F0000}"/>
    <cellStyle name="Normal 3 4 7 2 3" xfId="5284" xr:uid="{00000000-0005-0000-0000-0000470F0000}"/>
    <cellStyle name="Normal 3 4 7 3" xfId="1446" xr:uid="{00000000-0005-0000-0000-0000480F0000}"/>
    <cellStyle name="Normal 3 4 7 4" xfId="3989" xr:uid="{00000000-0005-0000-0000-0000490F0000}"/>
    <cellStyle name="Normal 3 4 7 5" xfId="5283" xr:uid="{00000000-0005-0000-0000-00004A0F0000}"/>
    <cellStyle name="Normal 3 4 8" xfId="584" xr:uid="{00000000-0005-0000-0000-00004B0F0000}"/>
    <cellStyle name="Normal 3 4 8 2" xfId="2439" xr:uid="{00000000-0005-0000-0000-00004C0F0000}"/>
    <cellStyle name="Normal 3 4 8 3" xfId="3991" xr:uid="{00000000-0005-0000-0000-00004D0F0000}"/>
    <cellStyle name="Normal 3 4 8 4" xfId="5285" xr:uid="{00000000-0005-0000-0000-00004E0F0000}"/>
    <cellStyle name="Normal 3 4 9" xfId="1941" xr:uid="{00000000-0005-0000-0000-00004F0F0000}"/>
    <cellStyle name="Normal 3 5" xfId="46" xr:uid="{00000000-0005-0000-0000-0000500F0000}"/>
    <cellStyle name="Normal 3 5 10" xfId="3992" xr:uid="{00000000-0005-0000-0000-0000510F0000}"/>
    <cellStyle name="Normal 3 5 11" xfId="5286" xr:uid="{00000000-0005-0000-0000-0000520F0000}"/>
    <cellStyle name="Normal 3 5 12" xfId="5917" xr:uid="{00000000-0005-0000-0000-0000530F0000}"/>
    <cellStyle name="Normal 3 5 2" xfId="113" xr:uid="{00000000-0005-0000-0000-0000540F0000}"/>
    <cellStyle name="Normal 3 5 2 2" xfId="321" xr:uid="{00000000-0005-0000-0000-0000550F0000}"/>
    <cellStyle name="Normal 3 5 2 2 2" xfId="826" xr:uid="{00000000-0005-0000-0000-0000560F0000}"/>
    <cellStyle name="Normal 3 5 2 2 2 2" xfId="2678" xr:uid="{00000000-0005-0000-0000-0000570F0000}"/>
    <cellStyle name="Normal 3 5 2 2 2 2 2" xfId="3996" xr:uid="{00000000-0005-0000-0000-0000580F0000}"/>
    <cellStyle name="Normal 3 5 2 2 2 2 3" xfId="5290" xr:uid="{00000000-0005-0000-0000-0000590F0000}"/>
    <cellStyle name="Normal 3 5 2 2 2 3" xfId="1704" xr:uid="{00000000-0005-0000-0000-00005A0F0000}"/>
    <cellStyle name="Normal 3 5 2 2 2 4" xfId="3995" xr:uid="{00000000-0005-0000-0000-00005B0F0000}"/>
    <cellStyle name="Normal 3 5 2 2 2 5" xfId="5289" xr:uid="{00000000-0005-0000-0000-00005C0F0000}"/>
    <cellStyle name="Normal 3 5 2 2 3" xfId="2180" xr:uid="{00000000-0005-0000-0000-00005D0F0000}"/>
    <cellStyle name="Normal 3 5 2 2 3 2" xfId="3997" xr:uid="{00000000-0005-0000-0000-00005E0F0000}"/>
    <cellStyle name="Normal 3 5 2 2 3 3" xfId="5291" xr:uid="{00000000-0005-0000-0000-00005F0F0000}"/>
    <cellStyle name="Normal 3 5 2 2 4" xfId="1160" xr:uid="{00000000-0005-0000-0000-0000600F0000}"/>
    <cellStyle name="Normal 3 5 2 2 5" xfId="3023" xr:uid="{00000000-0005-0000-0000-0000610F0000}"/>
    <cellStyle name="Normal 3 5 2 2 6" xfId="3994" xr:uid="{00000000-0005-0000-0000-0000620F0000}"/>
    <cellStyle name="Normal 3 5 2 2 7" xfId="5288" xr:uid="{00000000-0005-0000-0000-0000630F0000}"/>
    <cellStyle name="Normal 3 5 2 3" xfId="492" xr:uid="{00000000-0005-0000-0000-0000640F0000}"/>
    <cellStyle name="Normal 3 5 2 3 2" xfId="2350" xr:uid="{00000000-0005-0000-0000-0000650F0000}"/>
    <cellStyle name="Normal 3 5 2 3 2 2" xfId="3999" xr:uid="{00000000-0005-0000-0000-0000660F0000}"/>
    <cellStyle name="Normal 3 5 2 3 2 3" xfId="5293" xr:uid="{00000000-0005-0000-0000-0000670F0000}"/>
    <cellStyle name="Normal 3 5 2 3 3" xfId="1526" xr:uid="{00000000-0005-0000-0000-0000680F0000}"/>
    <cellStyle name="Normal 3 5 2 3 4" xfId="3998" xr:uid="{00000000-0005-0000-0000-0000690F0000}"/>
    <cellStyle name="Normal 3 5 2 3 5" xfId="5292" xr:uid="{00000000-0005-0000-0000-00006A0F0000}"/>
    <cellStyle name="Normal 3 5 2 4" xfId="664" xr:uid="{00000000-0005-0000-0000-00006B0F0000}"/>
    <cellStyle name="Normal 3 5 2 4 2" xfId="2519" xr:uid="{00000000-0005-0000-0000-00006C0F0000}"/>
    <cellStyle name="Normal 3 5 2 4 3" xfId="4000" xr:uid="{00000000-0005-0000-0000-00006D0F0000}"/>
    <cellStyle name="Normal 3 5 2 4 4" xfId="5294" xr:uid="{00000000-0005-0000-0000-00006E0F0000}"/>
    <cellStyle name="Normal 3 5 2 5" xfId="2021" xr:uid="{00000000-0005-0000-0000-00006F0F0000}"/>
    <cellStyle name="Normal 3 5 2 6" xfId="996" xr:uid="{00000000-0005-0000-0000-0000700F0000}"/>
    <cellStyle name="Normal 3 5 2 7" xfId="2866" xr:uid="{00000000-0005-0000-0000-0000710F0000}"/>
    <cellStyle name="Normal 3 5 2 8" xfId="3993" xr:uid="{00000000-0005-0000-0000-0000720F0000}"/>
    <cellStyle name="Normal 3 5 2 9" xfId="5287" xr:uid="{00000000-0005-0000-0000-0000730F0000}"/>
    <cellStyle name="Normal 3 5 3" xfId="257" xr:uid="{00000000-0005-0000-0000-0000740F0000}"/>
    <cellStyle name="Normal 3 5 3 2" xfId="762" xr:uid="{00000000-0005-0000-0000-0000750F0000}"/>
    <cellStyle name="Normal 3 5 3 2 2" xfId="2614" xr:uid="{00000000-0005-0000-0000-0000760F0000}"/>
    <cellStyle name="Normal 3 5 3 2 2 2" xfId="4003" xr:uid="{00000000-0005-0000-0000-0000770F0000}"/>
    <cellStyle name="Normal 3 5 3 2 2 3" xfId="5297" xr:uid="{00000000-0005-0000-0000-0000780F0000}"/>
    <cellStyle name="Normal 3 5 3 2 3" xfId="1640" xr:uid="{00000000-0005-0000-0000-0000790F0000}"/>
    <cellStyle name="Normal 3 5 3 2 4" xfId="4002" xr:uid="{00000000-0005-0000-0000-00007A0F0000}"/>
    <cellStyle name="Normal 3 5 3 2 5" xfId="5296" xr:uid="{00000000-0005-0000-0000-00007B0F0000}"/>
    <cellStyle name="Normal 3 5 3 3" xfId="2116" xr:uid="{00000000-0005-0000-0000-00007C0F0000}"/>
    <cellStyle name="Normal 3 5 3 3 2" xfId="4004" xr:uid="{00000000-0005-0000-0000-00007D0F0000}"/>
    <cellStyle name="Normal 3 5 3 3 3" xfId="5298" xr:uid="{00000000-0005-0000-0000-00007E0F0000}"/>
    <cellStyle name="Normal 3 5 3 4" xfId="1096" xr:uid="{00000000-0005-0000-0000-00007F0F0000}"/>
    <cellStyle name="Normal 3 5 3 5" xfId="2959" xr:uid="{00000000-0005-0000-0000-0000800F0000}"/>
    <cellStyle name="Normal 3 5 3 6" xfId="4001" xr:uid="{00000000-0005-0000-0000-0000810F0000}"/>
    <cellStyle name="Normal 3 5 3 7" xfId="5295" xr:uid="{00000000-0005-0000-0000-0000820F0000}"/>
    <cellStyle name="Normal 3 5 4" xfId="428" xr:uid="{00000000-0005-0000-0000-0000830F0000}"/>
    <cellStyle name="Normal 3 5 4 2" xfId="2286" xr:uid="{00000000-0005-0000-0000-0000840F0000}"/>
    <cellStyle name="Normal 3 5 4 2 2" xfId="4006" xr:uid="{00000000-0005-0000-0000-0000850F0000}"/>
    <cellStyle name="Normal 3 5 4 2 3" xfId="5300" xr:uid="{00000000-0005-0000-0000-0000860F0000}"/>
    <cellStyle name="Normal 3 5 4 3" xfId="1462" xr:uid="{00000000-0005-0000-0000-0000870F0000}"/>
    <cellStyle name="Normal 3 5 4 4" xfId="4005" xr:uid="{00000000-0005-0000-0000-0000880F0000}"/>
    <cellStyle name="Normal 3 5 4 5" xfId="5299" xr:uid="{00000000-0005-0000-0000-0000890F0000}"/>
    <cellStyle name="Normal 3 5 5" xfId="600" xr:uid="{00000000-0005-0000-0000-00008A0F0000}"/>
    <cellStyle name="Normal 3 5 5 2" xfId="2455" xr:uid="{00000000-0005-0000-0000-00008B0F0000}"/>
    <cellStyle name="Normal 3 5 5 3" xfId="4007" xr:uid="{00000000-0005-0000-0000-00008C0F0000}"/>
    <cellStyle name="Normal 3 5 5 4" xfId="5301" xr:uid="{00000000-0005-0000-0000-00008D0F0000}"/>
    <cellStyle name="Normal 3 5 6" xfId="1957" xr:uid="{00000000-0005-0000-0000-00008E0F0000}"/>
    <cellStyle name="Normal 3 5 7" xfId="932" xr:uid="{00000000-0005-0000-0000-00008F0F0000}"/>
    <cellStyle name="Normal 3 5 8" xfId="2802" xr:uid="{00000000-0005-0000-0000-0000900F0000}"/>
    <cellStyle name="Normal 3 5 9" xfId="3102" xr:uid="{00000000-0005-0000-0000-0000910F0000}"/>
    <cellStyle name="Normal 3 6" xfId="63" xr:uid="{00000000-0005-0000-0000-0000920F0000}"/>
    <cellStyle name="Normal 3 6 10" xfId="4008" xr:uid="{00000000-0005-0000-0000-0000930F0000}"/>
    <cellStyle name="Normal 3 6 11" xfId="5302" xr:uid="{00000000-0005-0000-0000-0000940F0000}"/>
    <cellStyle name="Normal 3 6 12" xfId="5918" xr:uid="{00000000-0005-0000-0000-0000950F0000}"/>
    <cellStyle name="Normal 3 6 2" xfId="129" xr:uid="{00000000-0005-0000-0000-0000960F0000}"/>
    <cellStyle name="Normal 3 6 2 2" xfId="337" xr:uid="{00000000-0005-0000-0000-0000970F0000}"/>
    <cellStyle name="Normal 3 6 2 2 2" xfId="842" xr:uid="{00000000-0005-0000-0000-0000980F0000}"/>
    <cellStyle name="Normal 3 6 2 2 2 2" xfId="2694" xr:uid="{00000000-0005-0000-0000-0000990F0000}"/>
    <cellStyle name="Normal 3 6 2 2 2 2 2" xfId="4012" xr:uid="{00000000-0005-0000-0000-00009A0F0000}"/>
    <cellStyle name="Normal 3 6 2 2 2 2 3" xfId="5306" xr:uid="{00000000-0005-0000-0000-00009B0F0000}"/>
    <cellStyle name="Normal 3 6 2 2 2 3" xfId="1720" xr:uid="{00000000-0005-0000-0000-00009C0F0000}"/>
    <cellStyle name="Normal 3 6 2 2 2 4" xfId="4011" xr:uid="{00000000-0005-0000-0000-00009D0F0000}"/>
    <cellStyle name="Normal 3 6 2 2 2 5" xfId="5305" xr:uid="{00000000-0005-0000-0000-00009E0F0000}"/>
    <cellStyle name="Normal 3 6 2 2 3" xfId="2196" xr:uid="{00000000-0005-0000-0000-00009F0F0000}"/>
    <cellStyle name="Normal 3 6 2 2 3 2" xfId="4013" xr:uid="{00000000-0005-0000-0000-0000A00F0000}"/>
    <cellStyle name="Normal 3 6 2 2 3 3" xfId="5307" xr:uid="{00000000-0005-0000-0000-0000A10F0000}"/>
    <cellStyle name="Normal 3 6 2 2 4" xfId="1176" xr:uid="{00000000-0005-0000-0000-0000A20F0000}"/>
    <cellStyle name="Normal 3 6 2 2 5" xfId="3039" xr:uid="{00000000-0005-0000-0000-0000A30F0000}"/>
    <cellStyle name="Normal 3 6 2 2 6" xfId="4010" xr:uid="{00000000-0005-0000-0000-0000A40F0000}"/>
    <cellStyle name="Normal 3 6 2 2 7" xfId="5304" xr:uid="{00000000-0005-0000-0000-0000A50F0000}"/>
    <cellStyle name="Normal 3 6 2 3" xfId="508" xr:uid="{00000000-0005-0000-0000-0000A60F0000}"/>
    <cellStyle name="Normal 3 6 2 3 2" xfId="2366" xr:uid="{00000000-0005-0000-0000-0000A70F0000}"/>
    <cellStyle name="Normal 3 6 2 3 2 2" xfId="4015" xr:uid="{00000000-0005-0000-0000-0000A80F0000}"/>
    <cellStyle name="Normal 3 6 2 3 2 3" xfId="5309" xr:uid="{00000000-0005-0000-0000-0000A90F0000}"/>
    <cellStyle name="Normal 3 6 2 3 3" xfId="1542" xr:uid="{00000000-0005-0000-0000-0000AA0F0000}"/>
    <cellStyle name="Normal 3 6 2 3 4" xfId="4014" xr:uid="{00000000-0005-0000-0000-0000AB0F0000}"/>
    <cellStyle name="Normal 3 6 2 3 5" xfId="5308" xr:uid="{00000000-0005-0000-0000-0000AC0F0000}"/>
    <cellStyle name="Normal 3 6 2 4" xfId="680" xr:uid="{00000000-0005-0000-0000-0000AD0F0000}"/>
    <cellStyle name="Normal 3 6 2 4 2" xfId="2535" xr:uid="{00000000-0005-0000-0000-0000AE0F0000}"/>
    <cellStyle name="Normal 3 6 2 4 3" xfId="4016" xr:uid="{00000000-0005-0000-0000-0000AF0F0000}"/>
    <cellStyle name="Normal 3 6 2 4 4" xfId="5310" xr:uid="{00000000-0005-0000-0000-0000B00F0000}"/>
    <cellStyle name="Normal 3 6 2 5" xfId="2037" xr:uid="{00000000-0005-0000-0000-0000B10F0000}"/>
    <cellStyle name="Normal 3 6 2 6" xfId="1012" xr:uid="{00000000-0005-0000-0000-0000B20F0000}"/>
    <cellStyle name="Normal 3 6 2 7" xfId="2882" xr:uid="{00000000-0005-0000-0000-0000B30F0000}"/>
    <cellStyle name="Normal 3 6 2 8" xfId="4009" xr:uid="{00000000-0005-0000-0000-0000B40F0000}"/>
    <cellStyle name="Normal 3 6 2 9" xfId="5303" xr:uid="{00000000-0005-0000-0000-0000B50F0000}"/>
    <cellStyle name="Normal 3 6 3" xfId="273" xr:uid="{00000000-0005-0000-0000-0000B60F0000}"/>
    <cellStyle name="Normal 3 6 3 2" xfId="778" xr:uid="{00000000-0005-0000-0000-0000B70F0000}"/>
    <cellStyle name="Normal 3 6 3 2 2" xfId="2630" xr:uid="{00000000-0005-0000-0000-0000B80F0000}"/>
    <cellStyle name="Normal 3 6 3 2 2 2" xfId="4019" xr:uid="{00000000-0005-0000-0000-0000B90F0000}"/>
    <cellStyle name="Normal 3 6 3 2 2 3" xfId="5313" xr:uid="{00000000-0005-0000-0000-0000BA0F0000}"/>
    <cellStyle name="Normal 3 6 3 2 3" xfId="1656" xr:uid="{00000000-0005-0000-0000-0000BB0F0000}"/>
    <cellStyle name="Normal 3 6 3 2 4" xfId="4018" xr:uid="{00000000-0005-0000-0000-0000BC0F0000}"/>
    <cellStyle name="Normal 3 6 3 2 5" xfId="5312" xr:uid="{00000000-0005-0000-0000-0000BD0F0000}"/>
    <cellStyle name="Normal 3 6 3 3" xfId="2132" xr:uid="{00000000-0005-0000-0000-0000BE0F0000}"/>
    <cellStyle name="Normal 3 6 3 3 2" xfId="4020" xr:uid="{00000000-0005-0000-0000-0000BF0F0000}"/>
    <cellStyle name="Normal 3 6 3 3 3" xfId="5314" xr:uid="{00000000-0005-0000-0000-0000C00F0000}"/>
    <cellStyle name="Normal 3 6 3 4" xfId="1112" xr:uid="{00000000-0005-0000-0000-0000C10F0000}"/>
    <cellStyle name="Normal 3 6 3 5" xfId="2975" xr:uid="{00000000-0005-0000-0000-0000C20F0000}"/>
    <cellStyle name="Normal 3 6 3 6" xfId="4017" xr:uid="{00000000-0005-0000-0000-0000C30F0000}"/>
    <cellStyle name="Normal 3 6 3 7" xfId="5311" xr:uid="{00000000-0005-0000-0000-0000C40F0000}"/>
    <cellStyle name="Normal 3 6 4" xfId="444" xr:uid="{00000000-0005-0000-0000-0000C50F0000}"/>
    <cellStyle name="Normal 3 6 4 2" xfId="2302" xr:uid="{00000000-0005-0000-0000-0000C60F0000}"/>
    <cellStyle name="Normal 3 6 4 2 2" xfId="4022" xr:uid="{00000000-0005-0000-0000-0000C70F0000}"/>
    <cellStyle name="Normal 3 6 4 2 3" xfId="5316" xr:uid="{00000000-0005-0000-0000-0000C80F0000}"/>
    <cellStyle name="Normal 3 6 4 3" xfId="1478" xr:uid="{00000000-0005-0000-0000-0000C90F0000}"/>
    <cellStyle name="Normal 3 6 4 4" xfId="4021" xr:uid="{00000000-0005-0000-0000-0000CA0F0000}"/>
    <cellStyle name="Normal 3 6 4 5" xfId="5315" xr:uid="{00000000-0005-0000-0000-0000CB0F0000}"/>
    <cellStyle name="Normal 3 6 5" xfId="616" xr:uid="{00000000-0005-0000-0000-0000CC0F0000}"/>
    <cellStyle name="Normal 3 6 5 2" xfId="2471" xr:uid="{00000000-0005-0000-0000-0000CD0F0000}"/>
    <cellStyle name="Normal 3 6 5 3" xfId="4023" xr:uid="{00000000-0005-0000-0000-0000CE0F0000}"/>
    <cellStyle name="Normal 3 6 5 4" xfId="5317" xr:uid="{00000000-0005-0000-0000-0000CF0F0000}"/>
    <cellStyle name="Normal 3 6 6" xfId="1973" xr:uid="{00000000-0005-0000-0000-0000D00F0000}"/>
    <cellStyle name="Normal 3 6 7" xfId="948" xr:uid="{00000000-0005-0000-0000-0000D10F0000}"/>
    <cellStyle name="Normal 3 6 8" xfId="2818" xr:uid="{00000000-0005-0000-0000-0000D20F0000}"/>
    <cellStyle name="Normal 3 6 9" xfId="3118" xr:uid="{00000000-0005-0000-0000-0000D30F0000}"/>
    <cellStyle name="Normal 3 7" xfId="48" xr:uid="{00000000-0005-0000-0000-0000D40F0000}"/>
    <cellStyle name="Normal 3 7 10" xfId="4024" xr:uid="{00000000-0005-0000-0000-0000D50F0000}"/>
    <cellStyle name="Normal 3 7 11" xfId="5318" xr:uid="{00000000-0005-0000-0000-0000D60F0000}"/>
    <cellStyle name="Normal 3 7 2" xfId="115" xr:uid="{00000000-0005-0000-0000-0000D70F0000}"/>
    <cellStyle name="Normal 3 7 2 2" xfId="323" xr:uid="{00000000-0005-0000-0000-0000D80F0000}"/>
    <cellStyle name="Normal 3 7 2 2 2" xfId="828" xr:uid="{00000000-0005-0000-0000-0000D90F0000}"/>
    <cellStyle name="Normal 3 7 2 2 2 2" xfId="2680" xr:uid="{00000000-0005-0000-0000-0000DA0F0000}"/>
    <cellStyle name="Normal 3 7 2 2 2 2 2" xfId="4028" xr:uid="{00000000-0005-0000-0000-0000DB0F0000}"/>
    <cellStyle name="Normal 3 7 2 2 2 2 3" xfId="5322" xr:uid="{00000000-0005-0000-0000-0000DC0F0000}"/>
    <cellStyle name="Normal 3 7 2 2 2 3" xfId="1706" xr:uid="{00000000-0005-0000-0000-0000DD0F0000}"/>
    <cellStyle name="Normal 3 7 2 2 2 4" xfId="4027" xr:uid="{00000000-0005-0000-0000-0000DE0F0000}"/>
    <cellStyle name="Normal 3 7 2 2 2 5" xfId="5321" xr:uid="{00000000-0005-0000-0000-0000DF0F0000}"/>
    <cellStyle name="Normal 3 7 2 2 3" xfId="2182" xr:uid="{00000000-0005-0000-0000-0000E00F0000}"/>
    <cellStyle name="Normal 3 7 2 2 3 2" xfId="4029" xr:uid="{00000000-0005-0000-0000-0000E10F0000}"/>
    <cellStyle name="Normal 3 7 2 2 3 3" xfId="5323" xr:uid="{00000000-0005-0000-0000-0000E20F0000}"/>
    <cellStyle name="Normal 3 7 2 2 4" xfId="1162" xr:uid="{00000000-0005-0000-0000-0000E30F0000}"/>
    <cellStyle name="Normal 3 7 2 2 5" xfId="3025" xr:uid="{00000000-0005-0000-0000-0000E40F0000}"/>
    <cellStyle name="Normal 3 7 2 2 6" xfId="4026" xr:uid="{00000000-0005-0000-0000-0000E50F0000}"/>
    <cellStyle name="Normal 3 7 2 2 7" xfId="5320" xr:uid="{00000000-0005-0000-0000-0000E60F0000}"/>
    <cellStyle name="Normal 3 7 2 3" xfId="494" xr:uid="{00000000-0005-0000-0000-0000E70F0000}"/>
    <cellStyle name="Normal 3 7 2 3 2" xfId="2352" xr:uid="{00000000-0005-0000-0000-0000E80F0000}"/>
    <cellStyle name="Normal 3 7 2 3 2 2" xfId="4031" xr:uid="{00000000-0005-0000-0000-0000E90F0000}"/>
    <cellStyle name="Normal 3 7 2 3 2 3" xfId="5325" xr:uid="{00000000-0005-0000-0000-0000EA0F0000}"/>
    <cellStyle name="Normal 3 7 2 3 3" xfId="1528" xr:uid="{00000000-0005-0000-0000-0000EB0F0000}"/>
    <cellStyle name="Normal 3 7 2 3 4" xfId="4030" xr:uid="{00000000-0005-0000-0000-0000EC0F0000}"/>
    <cellStyle name="Normal 3 7 2 3 5" xfId="5324" xr:uid="{00000000-0005-0000-0000-0000ED0F0000}"/>
    <cellStyle name="Normal 3 7 2 4" xfId="666" xr:uid="{00000000-0005-0000-0000-0000EE0F0000}"/>
    <cellStyle name="Normal 3 7 2 4 2" xfId="2521" xr:uid="{00000000-0005-0000-0000-0000EF0F0000}"/>
    <cellStyle name="Normal 3 7 2 4 3" xfId="4032" xr:uid="{00000000-0005-0000-0000-0000F00F0000}"/>
    <cellStyle name="Normal 3 7 2 4 4" xfId="5326" xr:uid="{00000000-0005-0000-0000-0000F10F0000}"/>
    <cellStyle name="Normal 3 7 2 5" xfId="2023" xr:uid="{00000000-0005-0000-0000-0000F20F0000}"/>
    <cellStyle name="Normal 3 7 2 6" xfId="998" xr:uid="{00000000-0005-0000-0000-0000F30F0000}"/>
    <cellStyle name="Normal 3 7 2 7" xfId="2868" xr:uid="{00000000-0005-0000-0000-0000F40F0000}"/>
    <cellStyle name="Normal 3 7 2 8" xfId="4025" xr:uid="{00000000-0005-0000-0000-0000F50F0000}"/>
    <cellStyle name="Normal 3 7 2 9" xfId="5319" xr:uid="{00000000-0005-0000-0000-0000F60F0000}"/>
    <cellStyle name="Normal 3 7 3" xfId="259" xr:uid="{00000000-0005-0000-0000-0000F70F0000}"/>
    <cellStyle name="Normal 3 7 3 2" xfId="764" xr:uid="{00000000-0005-0000-0000-0000F80F0000}"/>
    <cellStyle name="Normal 3 7 3 2 2" xfId="2616" xr:uid="{00000000-0005-0000-0000-0000F90F0000}"/>
    <cellStyle name="Normal 3 7 3 2 2 2" xfId="4035" xr:uid="{00000000-0005-0000-0000-0000FA0F0000}"/>
    <cellStyle name="Normal 3 7 3 2 2 3" xfId="5329" xr:uid="{00000000-0005-0000-0000-0000FB0F0000}"/>
    <cellStyle name="Normal 3 7 3 2 3" xfId="1642" xr:uid="{00000000-0005-0000-0000-0000FC0F0000}"/>
    <cellStyle name="Normal 3 7 3 2 4" xfId="4034" xr:uid="{00000000-0005-0000-0000-0000FD0F0000}"/>
    <cellStyle name="Normal 3 7 3 2 5" xfId="5328" xr:uid="{00000000-0005-0000-0000-0000FE0F0000}"/>
    <cellStyle name="Normal 3 7 3 3" xfId="2118" xr:uid="{00000000-0005-0000-0000-0000FF0F0000}"/>
    <cellStyle name="Normal 3 7 3 3 2" xfId="4036" xr:uid="{00000000-0005-0000-0000-000000100000}"/>
    <cellStyle name="Normal 3 7 3 3 3" xfId="5330" xr:uid="{00000000-0005-0000-0000-000001100000}"/>
    <cellStyle name="Normal 3 7 3 4" xfId="1098" xr:uid="{00000000-0005-0000-0000-000002100000}"/>
    <cellStyle name="Normal 3 7 3 5" xfId="2961" xr:uid="{00000000-0005-0000-0000-000003100000}"/>
    <cellStyle name="Normal 3 7 3 6" xfId="4033" xr:uid="{00000000-0005-0000-0000-000004100000}"/>
    <cellStyle name="Normal 3 7 3 7" xfId="5327" xr:uid="{00000000-0005-0000-0000-000005100000}"/>
    <cellStyle name="Normal 3 7 4" xfId="430" xr:uid="{00000000-0005-0000-0000-000006100000}"/>
    <cellStyle name="Normal 3 7 4 2" xfId="2288" xr:uid="{00000000-0005-0000-0000-000007100000}"/>
    <cellStyle name="Normal 3 7 4 2 2" xfId="4038" xr:uid="{00000000-0005-0000-0000-000008100000}"/>
    <cellStyle name="Normal 3 7 4 2 3" xfId="5332" xr:uid="{00000000-0005-0000-0000-000009100000}"/>
    <cellStyle name="Normal 3 7 4 3" xfId="1464" xr:uid="{00000000-0005-0000-0000-00000A100000}"/>
    <cellStyle name="Normal 3 7 4 4" xfId="4037" xr:uid="{00000000-0005-0000-0000-00000B100000}"/>
    <cellStyle name="Normal 3 7 4 5" xfId="5331" xr:uid="{00000000-0005-0000-0000-00000C100000}"/>
    <cellStyle name="Normal 3 7 5" xfId="602" xr:uid="{00000000-0005-0000-0000-00000D100000}"/>
    <cellStyle name="Normal 3 7 5 2" xfId="2457" xr:uid="{00000000-0005-0000-0000-00000E100000}"/>
    <cellStyle name="Normal 3 7 5 3" xfId="4039" xr:uid="{00000000-0005-0000-0000-00000F100000}"/>
    <cellStyle name="Normal 3 7 5 4" xfId="5333" xr:uid="{00000000-0005-0000-0000-000010100000}"/>
    <cellStyle name="Normal 3 7 6" xfId="1959" xr:uid="{00000000-0005-0000-0000-000011100000}"/>
    <cellStyle name="Normal 3 7 7" xfId="934" xr:uid="{00000000-0005-0000-0000-000012100000}"/>
    <cellStyle name="Normal 3 7 8" xfId="2804" xr:uid="{00000000-0005-0000-0000-000013100000}"/>
    <cellStyle name="Normal 3 7 9" xfId="3104" xr:uid="{00000000-0005-0000-0000-000014100000}"/>
    <cellStyle name="Normal 3 8" xfId="26" xr:uid="{00000000-0005-0000-0000-000015100000}"/>
    <cellStyle name="Normal 3 8 2" xfId="238" xr:uid="{00000000-0005-0000-0000-000016100000}"/>
    <cellStyle name="Normal 3 8 2 2" xfId="743" xr:uid="{00000000-0005-0000-0000-000017100000}"/>
    <cellStyle name="Normal 3 8 2 2 2" xfId="2595" xr:uid="{00000000-0005-0000-0000-000018100000}"/>
    <cellStyle name="Normal 3 8 2 2 2 2" xfId="4043" xr:uid="{00000000-0005-0000-0000-000019100000}"/>
    <cellStyle name="Normal 3 8 2 2 2 3" xfId="5337" xr:uid="{00000000-0005-0000-0000-00001A100000}"/>
    <cellStyle name="Normal 3 8 2 2 3" xfId="1621" xr:uid="{00000000-0005-0000-0000-00001B100000}"/>
    <cellStyle name="Normal 3 8 2 2 4" xfId="4042" xr:uid="{00000000-0005-0000-0000-00001C100000}"/>
    <cellStyle name="Normal 3 8 2 2 5" xfId="5336" xr:uid="{00000000-0005-0000-0000-00001D100000}"/>
    <cellStyle name="Normal 3 8 2 3" xfId="2097" xr:uid="{00000000-0005-0000-0000-00001E100000}"/>
    <cellStyle name="Normal 3 8 2 3 2" xfId="4044" xr:uid="{00000000-0005-0000-0000-00001F100000}"/>
    <cellStyle name="Normal 3 8 2 3 3" xfId="5338" xr:uid="{00000000-0005-0000-0000-000020100000}"/>
    <cellStyle name="Normal 3 8 2 4" xfId="1077" xr:uid="{00000000-0005-0000-0000-000021100000}"/>
    <cellStyle name="Normal 3 8 2 5" xfId="2940" xr:uid="{00000000-0005-0000-0000-000022100000}"/>
    <cellStyle name="Normal 3 8 2 6" xfId="4041" xr:uid="{00000000-0005-0000-0000-000023100000}"/>
    <cellStyle name="Normal 3 8 2 7" xfId="5335" xr:uid="{00000000-0005-0000-0000-000024100000}"/>
    <cellStyle name="Normal 3 8 3" xfId="409" xr:uid="{00000000-0005-0000-0000-000025100000}"/>
    <cellStyle name="Normal 3 8 3 2" xfId="2267" xr:uid="{00000000-0005-0000-0000-000026100000}"/>
    <cellStyle name="Normal 3 8 3 2 2" xfId="4046" xr:uid="{00000000-0005-0000-0000-000027100000}"/>
    <cellStyle name="Normal 3 8 3 2 3" xfId="5340" xr:uid="{00000000-0005-0000-0000-000028100000}"/>
    <cellStyle name="Normal 3 8 3 3" xfId="1443" xr:uid="{00000000-0005-0000-0000-000029100000}"/>
    <cellStyle name="Normal 3 8 3 4" xfId="4045" xr:uid="{00000000-0005-0000-0000-00002A100000}"/>
    <cellStyle name="Normal 3 8 3 5" xfId="5339" xr:uid="{00000000-0005-0000-0000-00002B100000}"/>
    <cellStyle name="Normal 3 8 4" xfId="581" xr:uid="{00000000-0005-0000-0000-00002C100000}"/>
    <cellStyle name="Normal 3 8 4 2" xfId="2436" xr:uid="{00000000-0005-0000-0000-00002D100000}"/>
    <cellStyle name="Normal 3 8 4 3" xfId="4047" xr:uid="{00000000-0005-0000-0000-00002E100000}"/>
    <cellStyle name="Normal 3 8 4 4" xfId="5341" xr:uid="{00000000-0005-0000-0000-00002F100000}"/>
    <cellStyle name="Normal 3 8 5" xfId="1938" xr:uid="{00000000-0005-0000-0000-000030100000}"/>
    <cellStyle name="Normal 3 8 6" xfId="913" xr:uid="{00000000-0005-0000-0000-000031100000}"/>
    <cellStyle name="Normal 3 8 7" xfId="2783" xr:uid="{00000000-0005-0000-0000-000032100000}"/>
    <cellStyle name="Normal 3 8 8" xfId="4040" xr:uid="{00000000-0005-0000-0000-000033100000}"/>
    <cellStyle name="Normal 3 8 9" xfId="5334" xr:uid="{00000000-0005-0000-0000-000034100000}"/>
    <cellStyle name="Normal 3 9" xfId="94" xr:uid="{00000000-0005-0000-0000-000035100000}"/>
    <cellStyle name="Normal 3 9 2" xfId="302" xr:uid="{00000000-0005-0000-0000-000036100000}"/>
    <cellStyle name="Normal 3 9 2 2" xfId="807" xr:uid="{00000000-0005-0000-0000-000037100000}"/>
    <cellStyle name="Normal 3 9 2 2 2" xfId="2659" xr:uid="{00000000-0005-0000-0000-000038100000}"/>
    <cellStyle name="Normal 3 9 2 2 2 2" xfId="4051" xr:uid="{00000000-0005-0000-0000-000039100000}"/>
    <cellStyle name="Normal 3 9 2 2 2 3" xfId="5345" xr:uid="{00000000-0005-0000-0000-00003A100000}"/>
    <cellStyle name="Normal 3 9 2 2 3" xfId="1685" xr:uid="{00000000-0005-0000-0000-00003B100000}"/>
    <cellStyle name="Normal 3 9 2 2 4" xfId="4050" xr:uid="{00000000-0005-0000-0000-00003C100000}"/>
    <cellStyle name="Normal 3 9 2 2 5" xfId="5344" xr:uid="{00000000-0005-0000-0000-00003D100000}"/>
    <cellStyle name="Normal 3 9 2 3" xfId="2161" xr:uid="{00000000-0005-0000-0000-00003E100000}"/>
    <cellStyle name="Normal 3 9 2 3 2" xfId="4052" xr:uid="{00000000-0005-0000-0000-00003F100000}"/>
    <cellStyle name="Normal 3 9 2 3 3" xfId="5346" xr:uid="{00000000-0005-0000-0000-000040100000}"/>
    <cellStyle name="Normal 3 9 2 4" xfId="1141" xr:uid="{00000000-0005-0000-0000-000041100000}"/>
    <cellStyle name="Normal 3 9 2 5" xfId="3004" xr:uid="{00000000-0005-0000-0000-000042100000}"/>
    <cellStyle name="Normal 3 9 2 6" xfId="4049" xr:uid="{00000000-0005-0000-0000-000043100000}"/>
    <cellStyle name="Normal 3 9 2 7" xfId="5343" xr:uid="{00000000-0005-0000-0000-000044100000}"/>
    <cellStyle name="Normal 3 9 3" xfId="473" xr:uid="{00000000-0005-0000-0000-000045100000}"/>
    <cellStyle name="Normal 3 9 3 2" xfId="2331" xr:uid="{00000000-0005-0000-0000-000046100000}"/>
    <cellStyle name="Normal 3 9 3 2 2" xfId="4054" xr:uid="{00000000-0005-0000-0000-000047100000}"/>
    <cellStyle name="Normal 3 9 3 2 3" xfId="5348" xr:uid="{00000000-0005-0000-0000-000048100000}"/>
    <cellStyle name="Normal 3 9 3 3" xfId="1507" xr:uid="{00000000-0005-0000-0000-000049100000}"/>
    <cellStyle name="Normal 3 9 3 4" xfId="4053" xr:uid="{00000000-0005-0000-0000-00004A100000}"/>
    <cellStyle name="Normal 3 9 3 5" xfId="5347" xr:uid="{00000000-0005-0000-0000-00004B100000}"/>
    <cellStyle name="Normal 3 9 4" xfId="645" xr:uid="{00000000-0005-0000-0000-00004C100000}"/>
    <cellStyle name="Normal 3 9 4 2" xfId="2500" xr:uid="{00000000-0005-0000-0000-00004D100000}"/>
    <cellStyle name="Normal 3 9 4 3" xfId="4055" xr:uid="{00000000-0005-0000-0000-00004E100000}"/>
    <cellStyle name="Normal 3 9 4 4" xfId="5349" xr:uid="{00000000-0005-0000-0000-00004F100000}"/>
    <cellStyle name="Normal 3 9 5" xfId="2002" xr:uid="{00000000-0005-0000-0000-000050100000}"/>
    <cellStyle name="Normal 3 9 6" xfId="977" xr:uid="{00000000-0005-0000-0000-000051100000}"/>
    <cellStyle name="Normal 3 9 7" xfId="2847" xr:uid="{00000000-0005-0000-0000-000052100000}"/>
    <cellStyle name="Normal 3 9 8" xfId="4048" xr:uid="{00000000-0005-0000-0000-000053100000}"/>
    <cellStyle name="Normal 3 9 9" xfId="5342" xr:uid="{00000000-0005-0000-0000-000054100000}"/>
    <cellStyle name="Normal 3_01 OUVERTURE JANVIER 2013." xfId="5919" xr:uid="{00000000-0005-0000-0000-000055100000}"/>
    <cellStyle name="Normal 30" xfId="4451" xr:uid="{00000000-0005-0000-0000-000056100000}"/>
    <cellStyle name="Normal 32_04 Verif Avril 11" xfId="5920" xr:uid="{00000000-0005-0000-0000-000057100000}"/>
    <cellStyle name="Normal 34_04 Verif Avril 11" xfId="5921" xr:uid="{00000000-0005-0000-0000-000058100000}"/>
    <cellStyle name="Normal 35" xfId="5922" xr:uid="{00000000-0005-0000-0000-000059100000}"/>
    <cellStyle name="Normal 4" xfId="16" xr:uid="{00000000-0005-0000-0000-00005A100000}"/>
    <cellStyle name="Normal 4 2" xfId="886" xr:uid="{00000000-0005-0000-0000-00005B100000}"/>
    <cellStyle name="Normal 4 2 2" xfId="5925" xr:uid="{00000000-0005-0000-0000-00005C100000}"/>
    <cellStyle name="Normal 4 2 3" xfId="5924" xr:uid="{00000000-0005-0000-0000-00005D100000}"/>
    <cellStyle name="Normal 4 3" xfId="4056" xr:uid="{00000000-0005-0000-0000-00005E100000}"/>
    <cellStyle name="Normal 4 4" xfId="5923" xr:uid="{00000000-0005-0000-0000-00005F100000}"/>
    <cellStyle name="Normal 41" xfId="5926" xr:uid="{00000000-0005-0000-0000-000060100000}"/>
    <cellStyle name="Normal 5" xfId="17" xr:uid="{00000000-0005-0000-0000-000061100000}"/>
    <cellStyle name="Normal 6" xfId="18" xr:uid="{00000000-0005-0000-0000-000062100000}"/>
    <cellStyle name="Normal 6 10" xfId="1931" xr:uid="{00000000-0005-0000-0000-000063100000}"/>
    <cellStyle name="Normal 6 11" xfId="906" xr:uid="{00000000-0005-0000-0000-000064100000}"/>
    <cellStyle name="Normal 6 12" xfId="2776" xr:uid="{00000000-0005-0000-0000-000065100000}"/>
    <cellStyle name="Normal 6 13" xfId="3085" xr:uid="{00000000-0005-0000-0000-000066100000}"/>
    <cellStyle name="Normal 6 14" xfId="4057" xr:uid="{00000000-0005-0000-0000-000067100000}"/>
    <cellStyle name="Normal 6 15" xfId="5350" xr:uid="{00000000-0005-0000-0000-000068100000}"/>
    <cellStyle name="Normal 6 16" xfId="5928" xr:uid="{00000000-0005-0000-0000-000069100000}"/>
    <cellStyle name="Normal 6 2" xfId="49" xr:uid="{00000000-0005-0000-0000-00006A100000}"/>
    <cellStyle name="Normal 6 2 10" xfId="4058" xr:uid="{00000000-0005-0000-0000-00006B100000}"/>
    <cellStyle name="Normal 6 2 11" xfId="5351" xr:uid="{00000000-0005-0000-0000-00006C100000}"/>
    <cellStyle name="Normal 6 2 2" xfId="116" xr:uid="{00000000-0005-0000-0000-00006D100000}"/>
    <cellStyle name="Normal 6 2 2 2" xfId="324" xr:uid="{00000000-0005-0000-0000-00006E100000}"/>
    <cellStyle name="Normal 6 2 2 2 2" xfId="829" xr:uid="{00000000-0005-0000-0000-00006F100000}"/>
    <cellStyle name="Normal 6 2 2 2 2 2" xfId="2681" xr:uid="{00000000-0005-0000-0000-000070100000}"/>
    <cellStyle name="Normal 6 2 2 2 2 2 2" xfId="4062" xr:uid="{00000000-0005-0000-0000-000071100000}"/>
    <cellStyle name="Normal 6 2 2 2 2 2 3" xfId="5355" xr:uid="{00000000-0005-0000-0000-000072100000}"/>
    <cellStyle name="Normal 6 2 2 2 2 3" xfId="1707" xr:uid="{00000000-0005-0000-0000-000073100000}"/>
    <cellStyle name="Normal 6 2 2 2 2 4" xfId="4061" xr:uid="{00000000-0005-0000-0000-000074100000}"/>
    <cellStyle name="Normal 6 2 2 2 2 5" xfId="5354" xr:uid="{00000000-0005-0000-0000-000075100000}"/>
    <cellStyle name="Normal 6 2 2 2 3" xfId="2183" xr:uid="{00000000-0005-0000-0000-000076100000}"/>
    <cellStyle name="Normal 6 2 2 2 3 2" xfId="4063" xr:uid="{00000000-0005-0000-0000-000077100000}"/>
    <cellStyle name="Normal 6 2 2 2 3 3" xfId="5356" xr:uid="{00000000-0005-0000-0000-000078100000}"/>
    <cellStyle name="Normal 6 2 2 2 4" xfId="1163" xr:uid="{00000000-0005-0000-0000-000079100000}"/>
    <cellStyle name="Normal 6 2 2 2 5" xfId="3026" xr:uid="{00000000-0005-0000-0000-00007A100000}"/>
    <cellStyle name="Normal 6 2 2 2 6" xfId="4060" xr:uid="{00000000-0005-0000-0000-00007B100000}"/>
    <cellStyle name="Normal 6 2 2 2 7" xfId="5353" xr:uid="{00000000-0005-0000-0000-00007C100000}"/>
    <cellStyle name="Normal 6 2 2 3" xfId="495" xr:uid="{00000000-0005-0000-0000-00007D100000}"/>
    <cellStyle name="Normal 6 2 2 3 2" xfId="2353" xr:uid="{00000000-0005-0000-0000-00007E100000}"/>
    <cellStyle name="Normal 6 2 2 3 2 2" xfId="4065" xr:uid="{00000000-0005-0000-0000-00007F100000}"/>
    <cellStyle name="Normal 6 2 2 3 2 3" xfId="5358" xr:uid="{00000000-0005-0000-0000-000080100000}"/>
    <cellStyle name="Normal 6 2 2 3 3" xfId="1529" xr:uid="{00000000-0005-0000-0000-000081100000}"/>
    <cellStyle name="Normal 6 2 2 3 4" xfId="4064" xr:uid="{00000000-0005-0000-0000-000082100000}"/>
    <cellStyle name="Normal 6 2 2 3 5" xfId="5357" xr:uid="{00000000-0005-0000-0000-000083100000}"/>
    <cellStyle name="Normal 6 2 2 4" xfId="667" xr:uid="{00000000-0005-0000-0000-000084100000}"/>
    <cellStyle name="Normal 6 2 2 4 2" xfId="2522" xr:uid="{00000000-0005-0000-0000-000085100000}"/>
    <cellStyle name="Normal 6 2 2 4 3" xfId="4066" xr:uid="{00000000-0005-0000-0000-000086100000}"/>
    <cellStyle name="Normal 6 2 2 4 4" xfId="5359" xr:uid="{00000000-0005-0000-0000-000087100000}"/>
    <cellStyle name="Normal 6 2 2 5" xfId="2024" xr:uid="{00000000-0005-0000-0000-000088100000}"/>
    <cellStyle name="Normal 6 2 2 6" xfId="999" xr:uid="{00000000-0005-0000-0000-000089100000}"/>
    <cellStyle name="Normal 6 2 2 7" xfId="2869" xr:uid="{00000000-0005-0000-0000-00008A100000}"/>
    <cellStyle name="Normal 6 2 2 8" xfId="4059" xr:uid="{00000000-0005-0000-0000-00008B100000}"/>
    <cellStyle name="Normal 6 2 2 9" xfId="5352" xr:uid="{00000000-0005-0000-0000-00008C100000}"/>
    <cellStyle name="Normal 6 2 3" xfId="260" xr:uid="{00000000-0005-0000-0000-00008D100000}"/>
    <cellStyle name="Normal 6 2 3 2" xfId="765" xr:uid="{00000000-0005-0000-0000-00008E100000}"/>
    <cellStyle name="Normal 6 2 3 2 2" xfId="2617" xr:uid="{00000000-0005-0000-0000-00008F100000}"/>
    <cellStyle name="Normal 6 2 3 2 2 2" xfId="4069" xr:uid="{00000000-0005-0000-0000-000090100000}"/>
    <cellStyle name="Normal 6 2 3 2 2 3" xfId="5362" xr:uid="{00000000-0005-0000-0000-000091100000}"/>
    <cellStyle name="Normal 6 2 3 2 3" xfId="1643" xr:uid="{00000000-0005-0000-0000-000092100000}"/>
    <cellStyle name="Normal 6 2 3 2 4" xfId="4068" xr:uid="{00000000-0005-0000-0000-000093100000}"/>
    <cellStyle name="Normal 6 2 3 2 5" xfId="5361" xr:uid="{00000000-0005-0000-0000-000094100000}"/>
    <cellStyle name="Normal 6 2 3 3" xfId="2119" xr:uid="{00000000-0005-0000-0000-000095100000}"/>
    <cellStyle name="Normal 6 2 3 3 2" xfId="4070" xr:uid="{00000000-0005-0000-0000-000096100000}"/>
    <cellStyle name="Normal 6 2 3 3 3" xfId="5363" xr:uid="{00000000-0005-0000-0000-000097100000}"/>
    <cellStyle name="Normal 6 2 3 4" xfId="1099" xr:uid="{00000000-0005-0000-0000-000098100000}"/>
    <cellStyle name="Normal 6 2 3 5" xfId="2962" xr:uid="{00000000-0005-0000-0000-000099100000}"/>
    <cellStyle name="Normal 6 2 3 6" xfId="4067" xr:uid="{00000000-0005-0000-0000-00009A100000}"/>
    <cellStyle name="Normal 6 2 3 7" xfId="5360" xr:uid="{00000000-0005-0000-0000-00009B100000}"/>
    <cellStyle name="Normal 6 2 4" xfId="431" xr:uid="{00000000-0005-0000-0000-00009C100000}"/>
    <cellStyle name="Normal 6 2 4 2" xfId="2289" xr:uid="{00000000-0005-0000-0000-00009D100000}"/>
    <cellStyle name="Normal 6 2 4 2 2" xfId="4072" xr:uid="{00000000-0005-0000-0000-00009E100000}"/>
    <cellStyle name="Normal 6 2 4 2 3" xfId="5365" xr:uid="{00000000-0005-0000-0000-00009F100000}"/>
    <cellStyle name="Normal 6 2 4 3" xfId="1465" xr:uid="{00000000-0005-0000-0000-0000A0100000}"/>
    <cellStyle name="Normal 6 2 4 4" xfId="4071" xr:uid="{00000000-0005-0000-0000-0000A1100000}"/>
    <cellStyle name="Normal 6 2 4 5" xfId="5364" xr:uid="{00000000-0005-0000-0000-0000A2100000}"/>
    <cellStyle name="Normal 6 2 5" xfId="603" xr:uid="{00000000-0005-0000-0000-0000A3100000}"/>
    <cellStyle name="Normal 6 2 5 2" xfId="2458" xr:uid="{00000000-0005-0000-0000-0000A4100000}"/>
    <cellStyle name="Normal 6 2 5 3" xfId="4073" xr:uid="{00000000-0005-0000-0000-0000A5100000}"/>
    <cellStyle name="Normal 6 2 5 4" xfId="5366" xr:uid="{00000000-0005-0000-0000-0000A6100000}"/>
    <cellStyle name="Normal 6 2 6" xfId="1960" xr:uid="{00000000-0005-0000-0000-0000A7100000}"/>
    <cellStyle name="Normal 6 2 7" xfId="935" xr:uid="{00000000-0005-0000-0000-0000A8100000}"/>
    <cellStyle name="Normal 6 2 8" xfId="2805" xr:uid="{00000000-0005-0000-0000-0000A9100000}"/>
    <cellStyle name="Normal 6 2 9" xfId="3105" xr:uid="{00000000-0005-0000-0000-0000AA100000}"/>
    <cellStyle name="Normal 6 3" xfId="66" xr:uid="{00000000-0005-0000-0000-0000AB100000}"/>
    <cellStyle name="Normal 6 3 10" xfId="4074" xr:uid="{00000000-0005-0000-0000-0000AC100000}"/>
    <cellStyle name="Normal 6 3 11" xfId="5367" xr:uid="{00000000-0005-0000-0000-0000AD100000}"/>
    <cellStyle name="Normal 6 3 2" xfId="132" xr:uid="{00000000-0005-0000-0000-0000AE100000}"/>
    <cellStyle name="Normal 6 3 2 2" xfId="340" xr:uid="{00000000-0005-0000-0000-0000AF100000}"/>
    <cellStyle name="Normal 6 3 2 2 2" xfId="845" xr:uid="{00000000-0005-0000-0000-0000B0100000}"/>
    <cellStyle name="Normal 6 3 2 2 2 2" xfId="2697" xr:uid="{00000000-0005-0000-0000-0000B1100000}"/>
    <cellStyle name="Normal 6 3 2 2 2 2 2" xfId="4078" xr:uid="{00000000-0005-0000-0000-0000B2100000}"/>
    <cellStyle name="Normal 6 3 2 2 2 2 3" xfId="5371" xr:uid="{00000000-0005-0000-0000-0000B3100000}"/>
    <cellStyle name="Normal 6 3 2 2 2 3" xfId="1723" xr:uid="{00000000-0005-0000-0000-0000B4100000}"/>
    <cellStyle name="Normal 6 3 2 2 2 4" xfId="4077" xr:uid="{00000000-0005-0000-0000-0000B5100000}"/>
    <cellStyle name="Normal 6 3 2 2 2 5" xfId="5370" xr:uid="{00000000-0005-0000-0000-0000B6100000}"/>
    <cellStyle name="Normal 6 3 2 2 3" xfId="2199" xr:uid="{00000000-0005-0000-0000-0000B7100000}"/>
    <cellStyle name="Normal 6 3 2 2 3 2" xfId="4079" xr:uid="{00000000-0005-0000-0000-0000B8100000}"/>
    <cellStyle name="Normal 6 3 2 2 3 3" xfId="5372" xr:uid="{00000000-0005-0000-0000-0000B9100000}"/>
    <cellStyle name="Normal 6 3 2 2 4" xfId="1179" xr:uid="{00000000-0005-0000-0000-0000BA100000}"/>
    <cellStyle name="Normal 6 3 2 2 5" xfId="3042" xr:uid="{00000000-0005-0000-0000-0000BB100000}"/>
    <cellStyle name="Normal 6 3 2 2 6" xfId="4076" xr:uid="{00000000-0005-0000-0000-0000BC100000}"/>
    <cellStyle name="Normal 6 3 2 2 7" xfId="5369" xr:uid="{00000000-0005-0000-0000-0000BD100000}"/>
    <cellStyle name="Normal 6 3 2 3" xfId="511" xr:uid="{00000000-0005-0000-0000-0000BE100000}"/>
    <cellStyle name="Normal 6 3 2 3 2" xfId="2369" xr:uid="{00000000-0005-0000-0000-0000BF100000}"/>
    <cellStyle name="Normal 6 3 2 3 2 2" xfId="4081" xr:uid="{00000000-0005-0000-0000-0000C0100000}"/>
    <cellStyle name="Normal 6 3 2 3 2 3" xfId="5374" xr:uid="{00000000-0005-0000-0000-0000C1100000}"/>
    <cellStyle name="Normal 6 3 2 3 3" xfId="1545" xr:uid="{00000000-0005-0000-0000-0000C2100000}"/>
    <cellStyle name="Normal 6 3 2 3 4" xfId="4080" xr:uid="{00000000-0005-0000-0000-0000C3100000}"/>
    <cellStyle name="Normal 6 3 2 3 5" xfId="5373" xr:uid="{00000000-0005-0000-0000-0000C4100000}"/>
    <cellStyle name="Normal 6 3 2 4" xfId="683" xr:uid="{00000000-0005-0000-0000-0000C5100000}"/>
    <cellStyle name="Normal 6 3 2 4 2" xfId="2538" xr:uid="{00000000-0005-0000-0000-0000C6100000}"/>
    <cellStyle name="Normal 6 3 2 4 3" xfId="4082" xr:uid="{00000000-0005-0000-0000-0000C7100000}"/>
    <cellStyle name="Normal 6 3 2 4 4" xfId="5375" xr:uid="{00000000-0005-0000-0000-0000C8100000}"/>
    <cellStyle name="Normal 6 3 2 5" xfId="2040" xr:uid="{00000000-0005-0000-0000-0000C9100000}"/>
    <cellStyle name="Normal 6 3 2 6" xfId="1015" xr:uid="{00000000-0005-0000-0000-0000CA100000}"/>
    <cellStyle name="Normal 6 3 2 7" xfId="2885" xr:uid="{00000000-0005-0000-0000-0000CB100000}"/>
    <cellStyle name="Normal 6 3 2 8" xfId="4075" xr:uid="{00000000-0005-0000-0000-0000CC100000}"/>
    <cellStyle name="Normal 6 3 2 9" xfId="5368" xr:uid="{00000000-0005-0000-0000-0000CD100000}"/>
    <cellStyle name="Normal 6 3 3" xfId="276" xr:uid="{00000000-0005-0000-0000-0000CE100000}"/>
    <cellStyle name="Normal 6 3 3 2" xfId="781" xr:uid="{00000000-0005-0000-0000-0000CF100000}"/>
    <cellStyle name="Normal 6 3 3 2 2" xfId="2633" xr:uid="{00000000-0005-0000-0000-0000D0100000}"/>
    <cellStyle name="Normal 6 3 3 2 2 2" xfId="4085" xr:uid="{00000000-0005-0000-0000-0000D1100000}"/>
    <cellStyle name="Normal 6 3 3 2 2 3" xfId="5378" xr:uid="{00000000-0005-0000-0000-0000D2100000}"/>
    <cellStyle name="Normal 6 3 3 2 3" xfId="1659" xr:uid="{00000000-0005-0000-0000-0000D3100000}"/>
    <cellStyle name="Normal 6 3 3 2 4" xfId="4084" xr:uid="{00000000-0005-0000-0000-0000D4100000}"/>
    <cellStyle name="Normal 6 3 3 2 5" xfId="5377" xr:uid="{00000000-0005-0000-0000-0000D5100000}"/>
    <cellStyle name="Normal 6 3 3 3" xfId="2135" xr:uid="{00000000-0005-0000-0000-0000D6100000}"/>
    <cellStyle name="Normal 6 3 3 3 2" xfId="4086" xr:uid="{00000000-0005-0000-0000-0000D7100000}"/>
    <cellStyle name="Normal 6 3 3 3 3" xfId="5379" xr:uid="{00000000-0005-0000-0000-0000D8100000}"/>
    <cellStyle name="Normal 6 3 3 4" xfId="1115" xr:uid="{00000000-0005-0000-0000-0000D9100000}"/>
    <cellStyle name="Normal 6 3 3 5" xfId="2978" xr:uid="{00000000-0005-0000-0000-0000DA100000}"/>
    <cellStyle name="Normal 6 3 3 6" xfId="4083" xr:uid="{00000000-0005-0000-0000-0000DB100000}"/>
    <cellStyle name="Normal 6 3 3 7" xfId="5376" xr:uid="{00000000-0005-0000-0000-0000DC100000}"/>
    <cellStyle name="Normal 6 3 4" xfId="447" xr:uid="{00000000-0005-0000-0000-0000DD100000}"/>
    <cellStyle name="Normal 6 3 4 2" xfId="2305" xr:uid="{00000000-0005-0000-0000-0000DE100000}"/>
    <cellStyle name="Normal 6 3 4 2 2" xfId="4088" xr:uid="{00000000-0005-0000-0000-0000DF100000}"/>
    <cellStyle name="Normal 6 3 4 2 3" xfId="5381" xr:uid="{00000000-0005-0000-0000-0000E0100000}"/>
    <cellStyle name="Normal 6 3 4 3" xfId="1481" xr:uid="{00000000-0005-0000-0000-0000E1100000}"/>
    <cellStyle name="Normal 6 3 4 4" xfId="4087" xr:uid="{00000000-0005-0000-0000-0000E2100000}"/>
    <cellStyle name="Normal 6 3 4 5" xfId="5380" xr:uid="{00000000-0005-0000-0000-0000E3100000}"/>
    <cellStyle name="Normal 6 3 5" xfId="619" xr:uid="{00000000-0005-0000-0000-0000E4100000}"/>
    <cellStyle name="Normal 6 3 5 2" xfId="2474" xr:uid="{00000000-0005-0000-0000-0000E5100000}"/>
    <cellStyle name="Normal 6 3 5 3" xfId="4089" xr:uid="{00000000-0005-0000-0000-0000E6100000}"/>
    <cellStyle name="Normal 6 3 5 4" xfId="5382" xr:uid="{00000000-0005-0000-0000-0000E7100000}"/>
    <cellStyle name="Normal 6 3 6" xfId="1976" xr:uid="{00000000-0005-0000-0000-0000E8100000}"/>
    <cellStyle name="Normal 6 3 7" xfId="951" xr:uid="{00000000-0005-0000-0000-0000E9100000}"/>
    <cellStyle name="Normal 6 3 8" xfId="2821" xr:uid="{00000000-0005-0000-0000-0000EA100000}"/>
    <cellStyle name="Normal 6 3 9" xfId="3121" xr:uid="{00000000-0005-0000-0000-0000EB100000}"/>
    <cellStyle name="Normal 6 4" xfId="80" xr:uid="{00000000-0005-0000-0000-0000EC100000}"/>
    <cellStyle name="Normal 6 4 10" xfId="4090" xr:uid="{00000000-0005-0000-0000-0000ED100000}"/>
    <cellStyle name="Normal 6 4 11" xfId="5383" xr:uid="{00000000-0005-0000-0000-0000EE100000}"/>
    <cellStyle name="Normal 6 4 2" xfId="145" xr:uid="{00000000-0005-0000-0000-0000EF100000}"/>
    <cellStyle name="Normal 6 4 2 2" xfId="353" xr:uid="{00000000-0005-0000-0000-0000F0100000}"/>
    <cellStyle name="Normal 6 4 2 2 2" xfId="858" xr:uid="{00000000-0005-0000-0000-0000F1100000}"/>
    <cellStyle name="Normal 6 4 2 2 2 2" xfId="2710" xr:uid="{00000000-0005-0000-0000-0000F2100000}"/>
    <cellStyle name="Normal 6 4 2 2 2 2 2" xfId="4094" xr:uid="{00000000-0005-0000-0000-0000F3100000}"/>
    <cellStyle name="Normal 6 4 2 2 2 2 3" xfId="5387" xr:uid="{00000000-0005-0000-0000-0000F4100000}"/>
    <cellStyle name="Normal 6 4 2 2 2 3" xfId="1736" xr:uid="{00000000-0005-0000-0000-0000F5100000}"/>
    <cellStyle name="Normal 6 4 2 2 2 4" xfId="4093" xr:uid="{00000000-0005-0000-0000-0000F6100000}"/>
    <cellStyle name="Normal 6 4 2 2 2 5" xfId="5386" xr:uid="{00000000-0005-0000-0000-0000F7100000}"/>
    <cellStyle name="Normal 6 4 2 2 3" xfId="2212" xr:uid="{00000000-0005-0000-0000-0000F8100000}"/>
    <cellStyle name="Normal 6 4 2 2 3 2" xfId="4095" xr:uid="{00000000-0005-0000-0000-0000F9100000}"/>
    <cellStyle name="Normal 6 4 2 2 3 3" xfId="5388" xr:uid="{00000000-0005-0000-0000-0000FA100000}"/>
    <cellStyle name="Normal 6 4 2 2 4" xfId="1192" xr:uid="{00000000-0005-0000-0000-0000FB100000}"/>
    <cellStyle name="Normal 6 4 2 2 5" xfId="3055" xr:uid="{00000000-0005-0000-0000-0000FC100000}"/>
    <cellStyle name="Normal 6 4 2 2 6" xfId="4092" xr:uid="{00000000-0005-0000-0000-0000FD100000}"/>
    <cellStyle name="Normal 6 4 2 2 7" xfId="5385" xr:uid="{00000000-0005-0000-0000-0000FE100000}"/>
    <cellStyle name="Normal 6 4 2 3" xfId="524" xr:uid="{00000000-0005-0000-0000-0000FF100000}"/>
    <cellStyle name="Normal 6 4 2 3 2" xfId="2382" xr:uid="{00000000-0005-0000-0000-000000110000}"/>
    <cellStyle name="Normal 6 4 2 3 2 2" xfId="4097" xr:uid="{00000000-0005-0000-0000-000001110000}"/>
    <cellStyle name="Normal 6 4 2 3 2 3" xfId="5390" xr:uid="{00000000-0005-0000-0000-000002110000}"/>
    <cellStyle name="Normal 6 4 2 3 3" xfId="1558" xr:uid="{00000000-0005-0000-0000-000003110000}"/>
    <cellStyle name="Normal 6 4 2 3 4" xfId="4096" xr:uid="{00000000-0005-0000-0000-000004110000}"/>
    <cellStyle name="Normal 6 4 2 3 5" xfId="5389" xr:uid="{00000000-0005-0000-0000-000005110000}"/>
    <cellStyle name="Normal 6 4 2 4" xfId="696" xr:uid="{00000000-0005-0000-0000-000006110000}"/>
    <cellStyle name="Normal 6 4 2 4 2" xfId="2551" xr:uid="{00000000-0005-0000-0000-000007110000}"/>
    <cellStyle name="Normal 6 4 2 4 3" xfId="4098" xr:uid="{00000000-0005-0000-0000-000008110000}"/>
    <cellStyle name="Normal 6 4 2 4 4" xfId="5391" xr:uid="{00000000-0005-0000-0000-000009110000}"/>
    <cellStyle name="Normal 6 4 2 5" xfId="2053" xr:uid="{00000000-0005-0000-0000-00000A110000}"/>
    <cellStyle name="Normal 6 4 2 6" xfId="1028" xr:uid="{00000000-0005-0000-0000-00000B110000}"/>
    <cellStyle name="Normal 6 4 2 7" xfId="2898" xr:uid="{00000000-0005-0000-0000-00000C110000}"/>
    <cellStyle name="Normal 6 4 2 8" xfId="4091" xr:uid="{00000000-0005-0000-0000-00000D110000}"/>
    <cellStyle name="Normal 6 4 2 9" xfId="5384" xr:uid="{00000000-0005-0000-0000-00000E110000}"/>
    <cellStyle name="Normal 6 4 3" xfId="289" xr:uid="{00000000-0005-0000-0000-00000F110000}"/>
    <cellStyle name="Normal 6 4 3 2" xfId="794" xr:uid="{00000000-0005-0000-0000-000010110000}"/>
    <cellStyle name="Normal 6 4 3 2 2" xfId="2646" xr:uid="{00000000-0005-0000-0000-000011110000}"/>
    <cellStyle name="Normal 6 4 3 2 2 2" xfId="4101" xr:uid="{00000000-0005-0000-0000-000012110000}"/>
    <cellStyle name="Normal 6 4 3 2 2 3" xfId="5394" xr:uid="{00000000-0005-0000-0000-000013110000}"/>
    <cellStyle name="Normal 6 4 3 2 3" xfId="1672" xr:uid="{00000000-0005-0000-0000-000014110000}"/>
    <cellStyle name="Normal 6 4 3 2 4" xfId="4100" xr:uid="{00000000-0005-0000-0000-000015110000}"/>
    <cellStyle name="Normal 6 4 3 2 5" xfId="5393" xr:uid="{00000000-0005-0000-0000-000016110000}"/>
    <cellStyle name="Normal 6 4 3 3" xfId="2148" xr:uid="{00000000-0005-0000-0000-000017110000}"/>
    <cellStyle name="Normal 6 4 3 3 2" xfId="4102" xr:uid="{00000000-0005-0000-0000-000018110000}"/>
    <cellStyle name="Normal 6 4 3 3 3" xfId="5395" xr:uid="{00000000-0005-0000-0000-000019110000}"/>
    <cellStyle name="Normal 6 4 3 4" xfId="1128" xr:uid="{00000000-0005-0000-0000-00001A110000}"/>
    <cellStyle name="Normal 6 4 3 5" xfId="2991" xr:uid="{00000000-0005-0000-0000-00001B110000}"/>
    <cellStyle name="Normal 6 4 3 6" xfId="4099" xr:uid="{00000000-0005-0000-0000-00001C110000}"/>
    <cellStyle name="Normal 6 4 3 7" xfId="5392" xr:uid="{00000000-0005-0000-0000-00001D110000}"/>
    <cellStyle name="Normal 6 4 4" xfId="460" xr:uid="{00000000-0005-0000-0000-00001E110000}"/>
    <cellStyle name="Normal 6 4 4 2" xfId="2318" xr:uid="{00000000-0005-0000-0000-00001F110000}"/>
    <cellStyle name="Normal 6 4 4 2 2" xfId="4104" xr:uid="{00000000-0005-0000-0000-000020110000}"/>
    <cellStyle name="Normal 6 4 4 2 3" xfId="5397" xr:uid="{00000000-0005-0000-0000-000021110000}"/>
    <cellStyle name="Normal 6 4 4 3" xfId="1494" xr:uid="{00000000-0005-0000-0000-000022110000}"/>
    <cellStyle name="Normal 6 4 4 4" xfId="4103" xr:uid="{00000000-0005-0000-0000-000023110000}"/>
    <cellStyle name="Normal 6 4 4 5" xfId="5396" xr:uid="{00000000-0005-0000-0000-000024110000}"/>
    <cellStyle name="Normal 6 4 5" xfId="632" xr:uid="{00000000-0005-0000-0000-000025110000}"/>
    <cellStyle name="Normal 6 4 5 2" xfId="2487" xr:uid="{00000000-0005-0000-0000-000026110000}"/>
    <cellStyle name="Normal 6 4 5 3" xfId="4105" xr:uid="{00000000-0005-0000-0000-000027110000}"/>
    <cellStyle name="Normal 6 4 5 4" xfId="5398" xr:uid="{00000000-0005-0000-0000-000028110000}"/>
    <cellStyle name="Normal 6 4 6" xfId="1989" xr:uid="{00000000-0005-0000-0000-000029110000}"/>
    <cellStyle name="Normal 6 4 7" xfId="964" xr:uid="{00000000-0005-0000-0000-00002A110000}"/>
    <cellStyle name="Normal 6 4 8" xfId="2834" xr:uid="{00000000-0005-0000-0000-00002B110000}"/>
    <cellStyle name="Normal 6 4 9" xfId="3134" xr:uid="{00000000-0005-0000-0000-00002C110000}"/>
    <cellStyle name="Normal 6 5" xfId="29" xr:uid="{00000000-0005-0000-0000-00002D110000}"/>
    <cellStyle name="Normal 6 5 2" xfId="240" xr:uid="{00000000-0005-0000-0000-00002E110000}"/>
    <cellStyle name="Normal 6 5 2 2" xfId="745" xr:uid="{00000000-0005-0000-0000-00002F110000}"/>
    <cellStyle name="Normal 6 5 2 2 2" xfId="2597" xr:uid="{00000000-0005-0000-0000-000030110000}"/>
    <cellStyle name="Normal 6 5 2 2 2 2" xfId="4109" xr:uid="{00000000-0005-0000-0000-000031110000}"/>
    <cellStyle name="Normal 6 5 2 2 2 3" xfId="5402" xr:uid="{00000000-0005-0000-0000-000032110000}"/>
    <cellStyle name="Normal 6 5 2 2 3" xfId="1623" xr:uid="{00000000-0005-0000-0000-000033110000}"/>
    <cellStyle name="Normal 6 5 2 2 4" xfId="4108" xr:uid="{00000000-0005-0000-0000-000034110000}"/>
    <cellStyle name="Normal 6 5 2 2 5" xfId="5401" xr:uid="{00000000-0005-0000-0000-000035110000}"/>
    <cellStyle name="Normal 6 5 2 3" xfId="2099" xr:uid="{00000000-0005-0000-0000-000036110000}"/>
    <cellStyle name="Normal 6 5 2 3 2" xfId="4110" xr:uid="{00000000-0005-0000-0000-000037110000}"/>
    <cellStyle name="Normal 6 5 2 3 3" xfId="5403" xr:uid="{00000000-0005-0000-0000-000038110000}"/>
    <cellStyle name="Normal 6 5 2 4" xfId="1079" xr:uid="{00000000-0005-0000-0000-000039110000}"/>
    <cellStyle name="Normal 6 5 2 5" xfId="2942" xr:uid="{00000000-0005-0000-0000-00003A110000}"/>
    <cellStyle name="Normal 6 5 2 6" xfId="4107" xr:uid="{00000000-0005-0000-0000-00003B110000}"/>
    <cellStyle name="Normal 6 5 2 7" xfId="5400" xr:uid="{00000000-0005-0000-0000-00003C110000}"/>
    <cellStyle name="Normal 6 5 3" xfId="411" xr:uid="{00000000-0005-0000-0000-00003D110000}"/>
    <cellStyle name="Normal 6 5 3 2" xfId="2269" xr:uid="{00000000-0005-0000-0000-00003E110000}"/>
    <cellStyle name="Normal 6 5 3 2 2" xfId="4112" xr:uid="{00000000-0005-0000-0000-00003F110000}"/>
    <cellStyle name="Normal 6 5 3 2 3" xfId="5405" xr:uid="{00000000-0005-0000-0000-000040110000}"/>
    <cellStyle name="Normal 6 5 3 3" xfId="1445" xr:uid="{00000000-0005-0000-0000-000041110000}"/>
    <cellStyle name="Normal 6 5 3 4" xfId="4111" xr:uid="{00000000-0005-0000-0000-000042110000}"/>
    <cellStyle name="Normal 6 5 3 5" xfId="5404" xr:uid="{00000000-0005-0000-0000-000043110000}"/>
    <cellStyle name="Normal 6 5 4" xfId="583" xr:uid="{00000000-0005-0000-0000-000044110000}"/>
    <cellStyle name="Normal 6 5 4 2" xfId="2438" xr:uid="{00000000-0005-0000-0000-000045110000}"/>
    <cellStyle name="Normal 6 5 4 3" xfId="4113" xr:uid="{00000000-0005-0000-0000-000046110000}"/>
    <cellStyle name="Normal 6 5 4 4" xfId="5406" xr:uid="{00000000-0005-0000-0000-000047110000}"/>
    <cellStyle name="Normal 6 5 5" xfId="1940" xr:uid="{00000000-0005-0000-0000-000048110000}"/>
    <cellStyle name="Normal 6 5 6" xfId="915" xr:uid="{00000000-0005-0000-0000-000049110000}"/>
    <cellStyle name="Normal 6 5 7" xfId="2785" xr:uid="{00000000-0005-0000-0000-00004A110000}"/>
    <cellStyle name="Normal 6 5 8" xfId="4106" xr:uid="{00000000-0005-0000-0000-00004B110000}"/>
    <cellStyle name="Normal 6 5 9" xfId="5399" xr:uid="{00000000-0005-0000-0000-00004C110000}"/>
    <cellStyle name="Normal 6 6" xfId="96" xr:uid="{00000000-0005-0000-0000-00004D110000}"/>
    <cellStyle name="Normal 6 6 2" xfId="304" xr:uid="{00000000-0005-0000-0000-00004E110000}"/>
    <cellStyle name="Normal 6 6 2 2" xfId="809" xr:uid="{00000000-0005-0000-0000-00004F110000}"/>
    <cellStyle name="Normal 6 6 2 2 2" xfId="2661" xr:uid="{00000000-0005-0000-0000-000050110000}"/>
    <cellStyle name="Normal 6 6 2 2 2 2" xfId="4117" xr:uid="{00000000-0005-0000-0000-000051110000}"/>
    <cellStyle name="Normal 6 6 2 2 2 3" xfId="5410" xr:uid="{00000000-0005-0000-0000-000052110000}"/>
    <cellStyle name="Normal 6 6 2 2 3" xfId="1687" xr:uid="{00000000-0005-0000-0000-000053110000}"/>
    <cellStyle name="Normal 6 6 2 2 4" xfId="4116" xr:uid="{00000000-0005-0000-0000-000054110000}"/>
    <cellStyle name="Normal 6 6 2 2 5" xfId="5409" xr:uid="{00000000-0005-0000-0000-000055110000}"/>
    <cellStyle name="Normal 6 6 2 3" xfId="2163" xr:uid="{00000000-0005-0000-0000-000056110000}"/>
    <cellStyle name="Normal 6 6 2 3 2" xfId="4118" xr:uid="{00000000-0005-0000-0000-000057110000}"/>
    <cellStyle name="Normal 6 6 2 3 3" xfId="5411" xr:uid="{00000000-0005-0000-0000-000058110000}"/>
    <cellStyle name="Normal 6 6 2 4" xfId="1143" xr:uid="{00000000-0005-0000-0000-000059110000}"/>
    <cellStyle name="Normal 6 6 2 5" xfId="3006" xr:uid="{00000000-0005-0000-0000-00005A110000}"/>
    <cellStyle name="Normal 6 6 2 6" xfId="4115" xr:uid="{00000000-0005-0000-0000-00005B110000}"/>
    <cellStyle name="Normal 6 6 2 7" xfId="5408" xr:uid="{00000000-0005-0000-0000-00005C110000}"/>
    <cellStyle name="Normal 6 6 3" xfId="475" xr:uid="{00000000-0005-0000-0000-00005D110000}"/>
    <cellStyle name="Normal 6 6 3 2" xfId="2333" xr:uid="{00000000-0005-0000-0000-00005E110000}"/>
    <cellStyle name="Normal 6 6 3 2 2" xfId="4120" xr:uid="{00000000-0005-0000-0000-00005F110000}"/>
    <cellStyle name="Normal 6 6 3 2 3" xfId="5413" xr:uid="{00000000-0005-0000-0000-000060110000}"/>
    <cellStyle name="Normal 6 6 3 3" xfId="1509" xr:uid="{00000000-0005-0000-0000-000061110000}"/>
    <cellStyle name="Normal 6 6 3 4" xfId="4119" xr:uid="{00000000-0005-0000-0000-000062110000}"/>
    <cellStyle name="Normal 6 6 3 5" xfId="5412" xr:uid="{00000000-0005-0000-0000-000063110000}"/>
    <cellStyle name="Normal 6 6 4" xfId="647" xr:uid="{00000000-0005-0000-0000-000064110000}"/>
    <cellStyle name="Normal 6 6 4 2" xfId="2502" xr:uid="{00000000-0005-0000-0000-000065110000}"/>
    <cellStyle name="Normal 6 6 4 3" xfId="4121" xr:uid="{00000000-0005-0000-0000-000066110000}"/>
    <cellStyle name="Normal 6 6 4 4" xfId="5414" xr:uid="{00000000-0005-0000-0000-000067110000}"/>
    <cellStyle name="Normal 6 6 5" xfId="2004" xr:uid="{00000000-0005-0000-0000-000068110000}"/>
    <cellStyle name="Normal 6 6 6" xfId="979" xr:uid="{00000000-0005-0000-0000-000069110000}"/>
    <cellStyle name="Normal 6 6 7" xfId="2849" xr:uid="{00000000-0005-0000-0000-00006A110000}"/>
    <cellStyle name="Normal 6 6 8" xfId="4114" xr:uid="{00000000-0005-0000-0000-00006B110000}"/>
    <cellStyle name="Normal 6 6 9" xfId="5407" xr:uid="{00000000-0005-0000-0000-00006C110000}"/>
    <cellStyle name="Normal 6 7" xfId="231" xr:uid="{00000000-0005-0000-0000-00006D110000}"/>
    <cellStyle name="Normal 6 7 2" xfId="735" xr:uid="{00000000-0005-0000-0000-00006E110000}"/>
    <cellStyle name="Normal 6 7 2 2" xfId="2588" xr:uid="{00000000-0005-0000-0000-00006F110000}"/>
    <cellStyle name="Normal 6 7 2 2 2" xfId="4124" xr:uid="{00000000-0005-0000-0000-000070110000}"/>
    <cellStyle name="Normal 6 7 2 2 3" xfId="5417" xr:uid="{00000000-0005-0000-0000-000071110000}"/>
    <cellStyle name="Normal 6 7 2 3" xfId="1614" xr:uid="{00000000-0005-0000-0000-000072110000}"/>
    <cellStyle name="Normal 6 7 2 4" xfId="4123" xr:uid="{00000000-0005-0000-0000-000073110000}"/>
    <cellStyle name="Normal 6 7 2 5" xfId="5416" xr:uid="{00000000-0005-0000-0000-000074110000}"/>
    <cellStyle name="Normal 6 7 3" xfId="2090" xr:uid="{00000000-0005-0000-0000-000075110000}"/>
    <cellStyle name="Normal 6 7 3 2" xfId="4125" xr:uid="{00000000-0005-0000-0000-000076110000}"/>
    <cellStyle name="Normal 6 7 3 3" xfId="5418" xr:uid="{00000000-0005-0000-0000-000077110000}"/>
    <cellStyle name="Normal 6 7 4" xfId="1070" xr:uid="{00000000-0005-0000-0000-000078110000}"/>
    <cellStyle name="Normal 6 7 5" xfId="2933" xr:uid="{00000000-0005-0000-0000-000079110000}"/>
    <cellStyle name="Normal 6 7 6" xfId="4122" xr:uid="{00000000-0005-0000-0000-00007A110000}"/>
    <cellStyle name="Normal 6 7 7" xfId="5415" xr:uid="{00000000-0005-0000-0000-00007B110000}"/>
    <cellStyle name="Normal 6 8" xfId="402" xr:uid="{00000000-0005-0000-0000-00007C110000}"/>
    <cellStyle name="Normal 6 8 2" xfId="2260" xr:uid="{00000000-0005-0000-0000-00007D110000}"/>
    <cellStyle name="Normal 6 8 2 2" xfId="4127" xr:uid="{00000000-0005-0000-0000-00007E110000}"/>
    <cellStyle name="Normal 6 8 2 3" xfId="5420" xr:uid="{00000000-0005-0000-0000-00007F110000}"/>
    <cellStyle name="Normal 6 8 3" xfId="1436" xr:uid="{00000000-0005-0000-0000-000080110000}"/>
    <cellStyle name="Normal 6 8 4" xfId="4126" xr:uid="{00000000-0005-0000-0000-000081110000}"/>
    <cellStyle name="Normal 6 8 5" xfId="5419" xr:uid="{00000000-0005-0000-0000-000082110000}"/>
    <cellStyle name="Normal 6 9" xfId="572" xr:uid="{00000000-0005-0000-0000-000083110000}"/>
    <cellStyle name="Normal 6 9 2" xfId="2428" xr:uid="{00000000-0005-0000-0000-000084110000}"/>
    <cellStyle name="Normal 6 9 3" xfId="4128" xr:uid="{00000000-0005-0000-0000-000085110000}"/>
    <cellStyle name="Normal 6 9 4" xfId="5421" xr:uid="{00000000-0005-0000-0000-000086110000}"/>
    <cellStyle name="Normal 7" xfId="19" xr:uid="{00000000-0005-0000-0000-000087110000}"/>
    <cellStyle name="Normal 7 10" xfId="1932" xr:uid="{00000000-0005-0000-0000-000088110000}"/>
    <cellStyle name="Normal 7 11" xfId="907" xr:uid="{00000000-0005-0000-0000-000089110000}"/>
    <cellStyle name="Normal 7 12" xfId="2777" xr:uid="{00000000-0005-0000-0000-00008A110000}"/>
    <cellStyle name="Normal 7 13" xfId="3091" xr:uid="{00000000-0005-0000-0000-00008B110000}"/>
    <cellStyle name="Normal 7 14" xfId="4129" xr:uid="{00000000-0005-0000-0000-00008C110000}"/>
    <cellStyle name="Normal 7 15" xfId="5422" xr:uid="{00000000-0005-0000-0000-00008D110000}"/>
    <cellStyle name="Normal 7 16" xfId="5929" xr:uid="{00000000-0005-0000-0000-00008E110000}"/>
    <cellStyle name="Normal 7 2" xfId="54" xr:uid="{00000000-0005-0000-0000-00008F110000}"/>
    <cellStyle name="Normal 7 2 10" xfId="4130" xr:uid="{00000000-0005-0000-0000-000090110000}"/>
    <cellStyle name="Normal 7 2 11" xfId="5423" xr:uid="{00000000-0005-0000-0000-000091110000}"/>
    <cellStyle name="Normal 7 2 12" xfId="5930" xr:uid="{00000000-0005-0000-0000-000092110000}"/>
    <cellStyle name="Normal 7 2 2" xfId="121" xr:uid="{00000000-0005-0000-0000-000093110000}"/>
    <cellStyle name="Normal 7 2 2 2" xfId="329" xr:uid="{00000000-0005-0000-0000-000094110000}"/>
    <cellStyle name="Normal 7 2 2 2 2" xfId="834" xr:uid="{00000000-0005-0000-0000-000095110000}"/>
    <cellStyle name="Normal 7 2 2 2 2 2" xfId="2686" xr:uid="{00000000-0005-0000-0000-000096110000}"/>
    <cellStyle name="Normal 7 2 2 2 2 2 2" xfId="4134" xr:uid="{00000000-0005-0000-0000-000097110000}"/>
    <cellStyle name="Normal 7 2 2 2 2 2 3" xfId="5427" xr:uid="{00000000-0005-0000-0000-000098110000}"/>
    <cellStyle name="Normal 7 2 2 2 2 3" xfId="1712" xr:uid="{00000000-0005-0000-0000-000099110000}"/>
    <cellStyle name="Normal 7 2 2 2 2 4" xfId="4133" xr:uid="{00000000-0005-0000-0000-00009A110000}"/>
    <cellStyle name="Normal 7 2 2 2 2 5" xfId="5426" xr:uid="{00000000-0005-0000-0000-00009B110000}"/>
    <cellStyle name="Normal 7 2 2 2 3" xfId="2188" xr:uid="{00000000-0005-0000-0000-00009C110000}"/>
    <cellStyle name="Normal 7 2 2 2 3 2" xfId="4135" xr:uid="{00000000-0005-0000-0000-00009D110000}"/>
    <cellStyle name="Normal 7 2 2 2 3 3" xfId="5428" xr:uid="{00000000-0005-0000-0000-00009E110000}"/>
    <cellStyle name="Normal 7 2 2 2 4" xfId="1168" xr:uid="{00000000-0005-0000-0000-00009F110000}"/>
    <cellStyle name="Normal 7 2 2 2 5" xfId="3031" xr:uid="{00000000-0005-0000-0000-0000A0110000}"/>
    <cellStyle name="Normal 7 2 2 2 6" xfId="4132" xr:uid="{00000000-0005-0000-0000-0000A1110000}"/>
    <cellStyle name="Normal 7 2 2 2 7" xfId="5425" xr:uid="{00000000-0005-0000-0000-0000A2110000}"/>
    <cellStyle name="Normal 7 2 2 3" xfId="500" xr:uid="{00000000-0005-0000-0000-0000A3110000}"/>
    <cellStyle name="Normal 7 2 2 3 2" xfId="2358" xr:uid="{00000000-0005-0000-0000-0000A4110000}"/>
    <cellStyle name="Normal 7 2 2 3 2 2" xfId="4137" xr:uid="{00000000-0005-0000-0000-0000A5110000}"/>
    <cellStyle name="Normal 7 2 2 3 2 3" xfId="5430" xr:uid="{00000000-0005-0000-0000-0000A6110000}"/>
    <cellStyle name="Normal 7 2 2 3 3" xfId="1534" xr:uid="{00000000-0005-0000-0000-0000A7110000}"/>
    <cellStyle name="Normal 7 2 2 3 4" xfId="4136" xr:uid="{00000000-0005-0000-0000-0000A8110000}"/>
    <cellStyle name="Normal 7 2 2 3 5" xfId="5429" xr:uid="{00000000-0005-0000-0000-0000A9110000}"/>
    <cellStyle name="Normal 7 2 2 4" xfId="672" xr:uid="{00000000-0005-0000-0000-0000AA110000}"/>
    <cellStyle name="Normal 7 2 2 4 2" xfId="2527" xr:uid="{00000000-0005-0000-0000-0000AB110000}"/>
    <cellStyle name="Normal 7 2 2 4 3" xfId="4138" xr:uid="{00000000-0005-0000-0000-0000AC110000}"/>
    <cellStyle name="Normal 7 2 2 4 4" xfId="5431" xr:uid="{00000000-0005-0000-0000-0000AD110000}"/>
    <cellStyle name="Normal 7 2 2 5" xfId="2029" xr:uid="{00000000-0005-0000-0000-0000AE110000}"/>
    <cellStyle name="Normal 7 2 2 6" xfId="1004" xr:uid="{00000000-0005-0000-0000-0000AF110000}"/>
    <cellStyle name="Normal 7 2 2 7" xfId="2874" xr:uid="{00000000-0005-0000-0000-0000B0110000}"/>
    <cellStyle name="Normal 7 2 2 8" xfId="4131" xr:uid="{00000000-0005-0000-0000-0000B1110000}"/>
    <cellStyle name="Normal 7 2 2 9" xfId="5424" xr:uid="{00000000-0005-0000-0000-0000B2110000}"/>
    <cellStyle name="Normal 7 2 3" xfId="265" xr:uid="{00000000-0005-0000-0000-0000B3110000}"/>
    <cellStyle name="Normal 7 2 3 2" xfId="770" xr:uid="{00000000-0005-0000-0000-0000B4110000}"/>
    <cellStyle name="Normal 7 2 3 2 2" xfId="2622" xr:uid="{00000000-0005-0000-0000-0000B5110000}"/>
    <cellStyle name="Normal 7 2 3 2 2 2" xfId="4141" xr:uid="{00000000-0005-0000-0000-0000B6110000}"/>
    <cellStyle name="Normal 7 2 3 2 2 3" xfId="5434" xr:uid="{00000000-0005-0000-0000-0000B7110000}"/>
    <cellStyle name="Normal 7 2 3 2 3" xfId="1648" xr:uid="{00000000-0005-0000-0000-0000B8110000}"/>
    <cellStyle name="Normal 7 2 3 2 4" xfId="4140" xr:uid="{00000000-0005-0000-0000-0000B9110000}"/>
    <cellStyle name="Normal 7 2 3 2 5" xfId="5433" xr:uid="{00000000-0005-0000-0000-0000BA110000}"/>
    <cellStyle name="Normal 7 2 3 3" xfId="2124" xr:uid="{00000000-0005-0000-0000-0000BB110000}"/>
    <cellStyle name="Normal 7 2 3 3 2" xfId="4142" xr:uid="{00000000-0005-0000-0000-0000BC110000}"/>
    <cellStyle name="Normal 7 2 3 3 3" xfId="5435" xr:uid="{00000000-0005-0000-0000-0000BD110000}"/>
    <cellStyle name="Normal 7 2 3 4" xfId="1104" xr:uid="{00000000-0005-0000-0000-0000BE110000}"/>
    <cellStyle name="Normal 7 2 3 5" xfId="2967" xr:uid="{00000000-0005-0000-0000-0000BF110000}"/>
    <cellStyle name="Normal 7 2 3 6" xfId="4139" xr:uid="{00000000-0005-0000-0000-0000C0110000}"/>
    <cellStyle name="Normal 7 2 3 7" xfId="5432" xr:uid="{00000000-0005-0000-0000-0000C1110000}"/>
    <cellStyle name="Normal 7 2 4" xfId="436" xr:uid="{00000000-0005-0000-0000-0000C2110000}"/>
    <cellStyle name="Normal 7 2 4 2" xfId="2294" xr:uid="{00000000-0005-0000-0000-0000C3110000}"/>
    <cellStyle name="Normal 7 2 4 2 2" xfId="4144" xr:uid="{00000000-0005-0000-0000-0000C4110000}"/>
    <cellStyle name="Normal 7 2 4 2 3" xfId="5437" xr:uid="{00000000-0005-0000-0000-0000C5110000}"/>
    <cellStyle name="Normal 7 2 4 3" xfId="1470" xr:uid="{00000000-0005-0000-0000-0000C6110000}"/>
    <cellStyle name="Normal 7 2 4 4" xfId="4143" xr:uid="{00000000-0005-0000-0000-0000C7110000}"/>
    <cellStyle name="Normal 7 2 4 5" xfId="5436" xr:uid="{00000000-0005-0000-0000-0000C8110000}"/>
    <cellStyle name="Normal 7 2 5" xfId="608" xr:uid="{00000000-0005-0000-0000-0000C9110000}"/>
    <cellStyle name="Normal 7 2 5 2" xfId="2463" xr:uid="{00000000-0005-0000-0000-0000CA110000}"/>
    <cellStyle name="Normal 7 2 5 3" xfId="4145" xr:uid="{00000000-0005-0000-0000-0000CB110000}"/>
    <cellStyle name="Normal 7 2 5 4" xfId="5438" xr:uid="{00000000-0005-0000-0000-0000CC110000}"/>
    <cellStyle name="Normal 7 2 6" xfId="1965" xr:uid="{00000000-0005-0000-0000-0000CD110000}"/>
    <cellStyle name="Normal 7 2 7" xfId="940" xr:uid="{00000000-0005-0000-0000-0000CE110000}"/>
    <cellStyle name="Normal 7 2 8" xfId="2810" xr:uid="{00000000-0005-0000-0000-0000CF110000}"/>
    <cellStyle name="Normal 7 2 9" xfId="3110" xr:uid="{00000000-0005-0000-0000-0000D0110000}"/>
    <cellStyle name="Normal 7 3" xfId="71" xr:uid="{00000000-0005-0000-0000-0000D1110000}"/>
    <cellStyle name="Normal 7 3 10" xfId="4146" xr:uid="{00000000-0005-0000-0000-0000D2110000}"/>
    <cellStyle name="Normal 7 3 11" xfId="5439" xr:uid="{00000000-0005-0000-0000-0000D3110000}"/>
    <cellStyle name="Normal 7 3 2" xfId="137" xr:uid="{00000000-0005-0000-0000-0000D4110000}"/>
    <cellStyle name="Normal 7 3 2 2" xfId="345" xr:uid="{00000000-0005-0000-0000-0000D5110000}"/>
    <cellStyle name="Normal 7 3 2 2 2" xfId="850" xr:uid="{00000000-0005-0000-0000-0000D6110000}"/>
    <cellStyle name="Normal 7 3 2 2 2 2" xfId="2702" xr:uid="{00000000-0005-0000-0000-0000D7110000}"/>
    <cellStyle name="Normal 7 3 2 2 2 2 2" xfId="4150" xr:uid="{00000000-0005-0000-0000-0000D8110000}"/>
    <cellStyle name="Normal 7 3 2 2 2 2 3" xfId="5443" xr:uid="{00000000-0005-0000-0000-0000D9110000}"/>
    <cellStyle name="Normal 7 3 2 2 2 3" xfId="1728" xr:uid="{00000000-0005-0000-0000-0000DA110000}"/>
    <cellStyle name="Normal 7 3 2 2 2 4" xfId="4149" xr:uid="{00000000-0005-0000-0000-0000DB110000}"/>
    <cellStyle name="Normal 7 3 2 2 2 5" xfId="5442" xr:uid="{00000000-0005-0000-0000-0000DC110000}"/>
    <cellStyle name="Normal 7 3 2 2 3" xfId="2204" xr:uid="{00000000-0005-0000-0000-0000DD110000}"/>
    <cellStyle name="Normal 7 3 2 2 3 2" xfId="4151" xr:uid="{00000000-0005-0000-0000-0000DE110000}"/>
    <cellStyle name="Normal 7 3 2 2 3 3" xfId="5444" xr:uid="{00000000-0005-0000-0000-0000DF110000}"/>
    <cellStyle name="Normal 7 3 2 2 4" xfId="1184" xr:uid="{00000000-0005-0000-0000-0000E0110000}"/>
    <cellStyle name="Normal 7 3 2 2 5" xfId="3047" xr:uid="{00000000-0005-0000-0000-0000E1110000}"/>
    <cellStyle name="Normal 7 3 2 2 6" xfId="4148" xr:uid="{00000000-0005-0000-0000-0000E2110000}"/>
    <cellStyle name="Normal 7 3 2 2 7" xfId="5441" xr:uid="{00000000-0005-0000-0000-0000E3110000}"/>
    <cellStyle name="Normal 7 3 2 3" xfId="516" xr:uid="{00000000-0005-0000-0000-0000E4110000}"/>
    <cellStyle name="Normal 7 3 2 3 2" xfId="2374" xr:uid="{00000000-0005-0000-0000-0000E5110000}"/>
    <cellStyle name="Normal 7 3 2 3 2 2" xfId="4153" xr:uid="{00000000-0005-0000-0000-0000E6110000}"/>
    <cellStyle name="Normal 7 3 2 3 2 3" xfId="5446" xr:uid="{00000000-0005-0000-0000-0000E7110000}"/>
    <cellStyle name="Normal 7 3 2 3 3" xfId="1550" xr:uid="{00000000-0005-0000-0000-0000E8110000}"/>
    <cellStyle name="Normal 7 3 2 3 4" xfId="4152" xr:uid="{00000000-0005-0000-0000-0000E9110000}"/>
    <cellStyle name="Normal 7 3 2 3 5" xfId="5445" xr:uid="{00000000-0005-0000-0000-0000EA110000}"/>
    <cellStyle name="Normal 7 3 2 4" xfId="688" xr:uid="{00000000-0005-0000-0000-0000EB110000}"/>
    <cellStyle name="Normal 7 3 2 4 2" xfId="2543" xr:uid="{00000000-0005-0000-0000-0000EC110000}"/>
    <cellStyle name="Normal 7 3 2 4 3" xfId="4154" xr:uid="{00000000-0005-0000-0000-0000ED110000}"/>
    <cellStyle name="Normal 7 3 2 4 4" xfId="5447" xr:uid="{00000000-0005-0000-0000-0000EE110000}"/>
    <cellStyle name="Normal 7 3 2 5" xfId="2045" xr:uid="{00000000-0005-0000-0000-0000EF110000}"/>
    <cellStyle name="Normal 7 3 2 6" xfId="1020" xr:uid="{00000000-0005-0000-0000-0000F0110000}"/>
    <cellStyle name="Normal 7 3 2 7" xfId="2890" xr:uid="{00000000-0005-0000-0000-0000F1110000}"/>
    <cellStyle name="Normal 7 3 2 8" xfId="4147" xr:uid="{00000000-0005-0000-0000-0000F2110000}"/>
    <cellStyle name="Normal 7 3 2 9" xfId="5440" xr:uid="{00000000-0005-0000-0000-0000F3110000}"/>
    <cellStyle name="Normal 7 3 3" xfId="281" xr:uid="{00000000-0005-0000-0000-0000F4110000}"/>
    <cellStyle name="Normal 7 3 3 2" xfId="786" xr:uid="{00000000-0005-0000-0000-0000F5110000}"/>
    <cellStyle name="Normal 7 3 3 2 2" xfId="2638" xr:uid="{00000000-0005-0000-0000-0000F6110000}"/>
    <cellStyle name="Normal 7 3 3 2 2 2" xfId="4157" xr:uid="{00000000-0005-0000-0000-0000F7110000}"/>
    <cellStyle name="Normal 7 3 3 2 2 3" xfId="5450" xr:uid="{00000000-0005-0000-0000-0000F8110000}"/>
    <cellStyle name="Normal 7 3 3 2 3" xfId="1664" xr:uid="{00000000-0005-0000-0000-0000F9110000}"/>
    <cellStyle name="Normal 7 3 3 2 4" xfId="4156" xr:uid="{00000000-0005-0000-0000-0000FA110000}"/>
    <cellStyle name="Normal 7 3 3 2 5" xfId="5449" xr:uid="{00000000-0005-0000-0000-0000FB110000}"/>
    <cellStyle name="Normal 7 3 3 3" xfId="2140" xr:uid="{00000000-0005-0000-0000-0000FC110000}"/>
    <cellStyle name="Normal 7 3 3 3 2" xfId="4158" xr:uid="{00000000-0005-0000-0000-0000FD110000}"/>
    <cellStyle name="Normal 7 3 3 3 3" xfId="5451" xr:uid="{00000000-0005-0000-0000-0000FE110000}"/>
    <cellStyle name="Normal 7 3 3 4" xfId="1120" xr:uid="{00000000-0005-0000-0000-0000FF110000}"/>
    <cellStyle name="Normal 7 3 3 5" xfId="2983" xr:uid="{00000000-0005-0000-0000-000000120000}"/>
    <cellStyle name="Normal 7 3 3 6" xfId="4155" xr:uid="{00000000-0005-0000-0000-000001120000}"/>
    <cellStyle name="Normal 7 3 3 7" xfId="5448" xr:uid="{00000000-0005-0000-0000-000002120000}"/>
    <cellStyle name="Normal 7 3 4" xfId="452" xr:uid="{00000000-0005-0000-0000-000003120000}"/>
    <cellStyle name="Normal 7 3 4 2" xfId="2310" xr:uid="{00000000-0005-0000-0000-000004120000}"/>
    <cellStyle name="Normal 7 3 4 2 2" xfId="4160" xr:uid="{00000000-0005-0000-0000-000005120000}"/>
    <cellStyle name="Normal 7 3 4 2 3" xfId="5453" xr:uid="{00000000-0005-0000-0000-000006120000}"/>
    <cellStyle name="Normal 7 3 4 3" xfId="1486" xr:uid="{00000000-0005-0000-0000-000007120000}"/>
    <cellStyle name="Normal 7 3 4 4" xfId="4159" xr:uid="{00000000-0005-0000-0000-000008120000}"/>
    <cellStyle name="Normal 7 3 4 5" xfId="5452" xr:uid="{00000000-0005-0000-0000-000009120000}"/>
    <cellStyle name="Normal 7 3 5" xfId="624" xr:uid="{00000000-0005-0000-0000-00000A120000}"/>
    <cellStyle name="Normal 7 3 5 2" xfId="2479" xr:uid="{00000000-0005-0000-0000-00000B120000}"/>
    <cellStyle name="Normal 7 3 5 3" xfId="4161" xr:uid="{00000000-0005-0000-0000-00000C120000}"/>
    <cellStyle name="Normal 7 3 5 4" xfId="5454" xr:uid="{00000000-0005-0000-0000-00000D120000}"/>
    <cellStyle name="Normal 7 3 6" xfId="1981" xr:uid="{00000000-0005-0000-0000-00000E120000}"/>
    <cellStyle name="Normal 7 3 7" xfId="956" xr:uid="{00000000-0005-0000-0000-00000F120000}"/>
    <cellStyle name="Normal 7 3 8" xfId="2826" xr:uid="{00000000-0005-0000-0000-000010120000}"/>
    <cellStyle name="Normal 7 3 9" xfId="3126" xr:uid="{00000000-0005-0000-0000-000011120000}"/>
    <cellStyle name="Normal 7 4" xfId="85" xr:uid="{00000000-0005-0000-0000-000012120000}"/>
    <cellStyle name="Normal 7 4 10" xfId="4162" xr:uid="{00000000-0005-0000-0000-000013120000}"/>
    <cellStyle name="Normal 7 4 11" xfId="5455" xr:uid="{00000000-0005-0000-0000-000014120000}"/>
    <cellStyle name="Normal 7 4 2" xfId="150" xr:uid="{00000000-0005-0000-0000-000015120000}"/>
    <cellStyle name="Normal 7 4 2 2" xfId="358" xr:uid="{00000000-0005-0000-0000-000016120000}"/>
    <cellStyle name="Normal 7 4 2 2 2" xfId="863" xr:uid="{00000000-0005-0000-0000-000017120000}"/>
    <cellStyle name="Normal 7 4 2 2 2 2" xfId="2715" xr:uid="{00000000-0005-0000-0000-000018120000}"/>
    <cellStyle name="Normal 7 4 2 2 2 2 2" xfId="4166" xr:uid="{00000000-0005-0000-0000-000019120000}"/>
    <cellStyle name="Normal 7 4 2 2 2 2 3" xfId="5459" xr:uid="{00000000-0005-0000-0000-00001A120000}"/>
    <cellStyle name="Normal 7 4 2 2 2 3" xfId="1741" xr:uid="{00000000-0005-0000-0000-00001B120000}"/>
    <cellStyle name="Normal 7 4 2 2 2 4" xfId="4165" xr:uid="{00000000-0005-0000-0000-00001C120000}"/>
    <cellStyle name="Normal 7 4 2 2 2 5" xfId="5458" xr:uid="{00000000-0005-0000-0000-00001D120000}"/>
    <cellStyle name="Normal 7 4 2 2 3" xfId="2217" xr:uid="{00000000-0005-0000-0000-00001E120000}"/>
    <cellStyle name="Normal 7 4 2 2 3 2" xfId="4167" xr:uid="{00000000-0005-0000-0000-00001F120000}"/>
    <cellStyle name="Normal 7 4 2 2 3 3" xfId="5460" xr:uid="{00000000-0005-0000-0000-000020120000}"/>
    <cellStyle name="Normal 7 4 2 2 4" xfId="1197" xr:uid="{00000000-0005-0000-0000-000021120000}"/>
    <cellStyle name="Normal 7 4 2 2 5" xfId="3060" xr:uid="{00000000-0005-0000-0000-000022120000}"/>
    <cellStyle name="Normal 7 4 2 2 6" xfId="4164" xr:uid="{00000000-0005-0000-0000-000023120000}"/>
    <cellStyle name="Normal 7 4 2 2 7" xfId="5457" xr:uid="{00000000-0005-0000-0000-000024120000}"/>
    <cellStyle name="Normal 7 4 2 3" xfId="529" xr:uid="{00000000-0005-0000-0000-000025120000}"/>
    <cellStyle name="Normal 7 4 2 3 2" xfId="2387" xr:uid="{00000000-0005-0000-0000-000026120000}"/>
    <cellStyle name="Normal 7 4 2 3 2 2" xfId="4169" xr:uid="{00000000-0005-0000-0000-000027120000}"/>
    <cellStyle name="Normal 7 4 2 3 2 3" xfId="5462" xr:uid="{00000000-0005-0000-0000-000028120000}"/>
    <cellStyle name="Normal 7 4 2 3 3" xfId="1563" xr:uid="{00000000-0005-0000-0000-000029120000}"/>
    <cellStyle name="Normal 7 4 2 3 4" xfId="4168" xr:uid="{00000000-0005-0000-0000-00002A120000}"/>
    <cellStyle name="Normal 7 4 2 3 5" xfId="5461" xr:uid="{00000000-0005-0000-0000-00002B120000}"/>
    <cellStyle name="Normal 7 4 2 4" xfId="701" xr:uid="{00000000-0005-0000-0000-00002C120000}"/>
    <cellStyle name="Normal 7 4 2 4 2" xfId="2556" xr:uid="{00000000-0005-0000-0000-00002D120000}"/>
    <cellStyle name="Normal 7 4 2 4 3" xfId="4170" xr:uid="{00000000-0005-0000-0000-00002E120000}"/>
    <cellStyle name="Normal 7 4 2 4 4" xfId="5463" xr:uid="{00000000-0005-0000-0000-00002F120000}"/>
    <cellStyle name="Normal 7 4 2 5" xfId="2058" xr:uid="{00000000-0005-0000-0000-000030120000}"/>
    <cellStyle name="Normal 7 4 2 6" xfId="1033" xr:uid="{00000000-0005-0000-0000-000031120000}"/>
    <cellStyle name="Normal 7 4 2 7" xfId="2903" xr:uid="{00000000-0005-0000-0000-000032120000}"/>
    <cellStyle name="Normal 7 4 2 8" xfId="4163" xr:uid="{00000000-0005-0000-0000-000033120000}"/>
    <cellStyle name="Normal 7 4 2 9" xfId="5456" xr:uid="{00000000-0005-0000-0000-000034120000}"/>
    <cellStyle name="Normal 7 4 3" xfId="294" xr:uid="{00000000-0005-0000-0000-000035120000}"/>
    <cellStyle name="Normal 7 4 3 2" xfId="799" xr:uid="{00000000-0005-0000-0000-000036120000}"/>
    <cellStyle name="Normal 7 4 3 2 2" xfId="2651" xr:uid="{00000000-0005-0000-0000-000037120000}"/>
    <cellStyle name="Normal 7 4 3 2 2 2" xfId="4173" xr:uid="{00000000-0005-0000-0000-000038120000}"/>
    <cellStyle name="Normal 7 4 3 2 2 3" xfId="5466" xr:uid="{00000000-0005-0000-0000-000039120000}"/>
    <cellStyle name="Normal 7 4 3 2 3" xfId="1677" xr:uid="{00000000-0005-0000-0000-00003A120000}"/>
    <cellStyle name="Normal 7 4 3 2 4" xfId="4172" xr:uid="{00000000-0005-0000-0000-00003B120000}"/>
    <cellStyle name="Normal 7 4 3 2 5" xfId="5465" xr:uid="{00000000-0005-0000-0000-00003C120000}"/>
    <cellStyle name="Normal 7 4 3 3" xfId="2153" xr:uid="{00000000-0005-0000-0000-00003D120000}"/>
    <cellStyle name="Normal 7 4 3 3 2" xfId="4174" xr:uid="{00000000-0005-0000-0000-00003E120000}"/>
    <cellStyle name="Normal 7 4 3 3 3" xfId="5467" xr:uid="{00000000-0005-0000-0000-00003F120000}"/>
    <cellStyle name="Normal 7 4 3 4" xfId="1133" xr:uid="{00000000-0005-0000-0000-000040120000}"/>
    <cellStyle name="Normal 7 4 3 5" xfId="2996" xr:uid="{00000000-0005-0000-0000-000041120000}"/>
    <cellStyle name="Normal 7 4 3 6" xfId="4171" xr:uid="{00000000-0005-0000-0000-000042120000}"/>
    <cellStyle name="Normal 7 4 3 7" xfId="5464" xr:uid="{00000000-0005-0000-0000-000043120000}"/>
    <cellStyle name="Normal 7 4 4" xfId="465" xr:uid="{00000000-0005-0000-0000-000044120000}"/>
    <cellStyle name="Normal 7 4 4 2" xfId="2323" xr:uid="{00000000-0005-0000-0000-000045120000}"/>
    <cellStyle name="Normal 7 4 4 2 2" xfId="4176" xr:uid="{00000000-0005-0000-0000-000046120000}"/>
    <cellStyle name="Normal 7 4 4 2 3" xfId="5469" xr:uid="{00000000-0005-0000-0000-000047120000}"/>
    <cellStyle name="Normal 7 4 4 3" xfId="1499" xr:uid="{00000000-0005-0000-0000-000048120000}"/>
    <cellStyle name="Normal 7 4 4 4" xfId="4175" xr:uid="{00000000-0005-0000-0000-000049120000}"/>
    <cellStyle name="Normal 7 4 4 5" xfId="5468" xr:uid="{00000000-0005-0000-0000-00004A120000}"/>
    <cellStyle name="Normal 7 4 5" xfId="637" xr:uid="{00000000-0005-0000-0000-00004B120000}"/>
    <cellStyle name="Normal 7 4 5 2" xfId="2492" xr:uid="{00000000-0005-0000-0000-00004C120000}"/>
    <cellStyle name="Normal 7 4 5 3" xfId="4177" xr:uid="{00000000-0005-0000-0000-00004D120000}"/>
    <cellStyle name="Normal 7 4 5 4" xfId="5470" xr:uid="{00000000-0005-0000-0000-00004E120000}"/>
    <cellStyle name="Normal 7 4 6" xfId="1994" xr:uid="{00000000-0005-0000-0000-00004F120000}"/>
    <cellStyle name="Normal 7 4 7" xfId="969" xr:uid="{00000000-0005-0000-0000-000050120000}"/>
    <cellStyle name="Normal 7 4 8" xfId="2839" xr:uid="{00000000-0005-0000-0000-000051120000}"/>
    <cellStyle name="Normal 7 4 9" xfId="3139" xr:uid="{00000000-0005-0000-0000-000052120000}"/>
    <cellStyle name="Normal 7 5" xfId="35" xr:uid="{00000000-0005-0000-0000-000053120000}"/>
    <cellStyle name="Normal 7 5 2" xfId="246" xr:uid="{00000000-0005-0000-0000-000054120000}"/>
    <cellStyle name="Normal 7 5 2 2" xfId="751" xr:uid="{00000000-0005-0000-0000-000055120000}"/>
    <cellStyle name="Normal 7 5 2 2 2" xfId="2603" xr:uid="{00000000-0005-0000-0000-000056120000}"/>
    <cellStyle name="Normal 7 5 2 2 2 2" xfId="4181" xr:uid="{00000000-0005-0000-0000-000057120000}"/>
    <cellStyle name="Normal 7 5 2 2 2 3" xfId="5474" xr:uid="{00000000-0005-0000-0000-000058120000}"/>
    <cellStyle name="Normal 7 5 2 2 3" xfId="1629" xr:uid="{00000000-0005-0000-0000-000059120000}"/>
    <cellStyle name="Normal 7 5 2 2 4" xfId="4180" xr:uid="{00000000-0005-0000-0000-00005A120000}"/>
    <cellStyle name="Normal 7 5 2 2 5" xfId="5473" xr:uid="{00000000-0005-0000-0000-00005B120000}"/>
    <cellStyle name="Normal 7 5 2 3" xfId="2105" xr:uid="{00000000-0005-0000-0000-00005C120000}"/>
    <cellStyle name="Normal 7 5 2 3 2" xfId="4182" xr:uid="{00000000-0005-0000-0000-00005D120000}"/>
    <cellStyle name="Normal 7 5 2 3 3" xfId="5475" xr:uid="{00000000-0005-0000-0000-00005E120000}"/>
    <cellStyle name="Normal 7 5 2 4" xfId="1085" xr:uid="{00000000-0005-0000-0000-00005F120000}"/>
    <cellStyle name="Normal 7 5 2 5" xfId="2948" xr:uid="{00000000-0005-0000-0000-000060120000}"/>
    <cellStyle name="Normal 7 5 2 6" xfId="4179" xr:uid="{00000000-0005-0000-0000-000061120000}"/>
    <cellStyle name="Normal 7 5 2 7" xfId="5472" xr:uid="{00000000-0005-0000-0000-000062120000}"/>
    <cellStyle name="Normal 7 5 3" xfId="417" xr:uid="{00000000-0005-0000-0000-000063120000}"/>
    <cellStyle name="Normal 7 5 3 2" xfId="2275" xr:uid="{00000000-0005-0000-0000-000064120000}"/>
    <cellStyle name="Normal 7 5 3 2 2" xfId="4184" xr:uid="{00000000-0005-0000-0000-000065120000}"/>
    <cellStyle name="Normal 7 5 3 2 3" xfId="5477" xr:uid="{00000000-0005-0000-0000-000066120000}"/>
    <cellStyle name="Normal 7 5 3 3" xfId="1451" xr:uid="{00000000-0005-0000-0000-000067120000}"/>
    <cellStyle name="Normal 7 5 3 4" xfId="4183" xr:uid="{00000000-0005-0000-0000-000068120000}"/>
    <cellStyle name="Normal 7 5 3 5" xfId="5476" xr:uid="{00000000-0005-0000-0000-000069120000}"/>
    <cellStyle name="Normal 7 5 4" xfId="589" xr:uid="{00000000-0005-0000-0000-00006A120000}"/>
    <cellStyle name="Normal 7 5 4 2" xfId="2444" xr:uid="{00000000-0005-0000-0000-00006B120000}"/>
    <cellStyle name="Normal 7 5 4 3" xfId="4185" xr:uid="{00000000-0005-0000-0000-00006C120000}"/>
    <cellStyle name="Normal 7 5 4 4" xfId="5478" xr:uid="{00000000-0005-0000-0000-00006D120000}"/>
    <cellStyle name="Normal 7 5 5" xfId="1946" xr:uid="{00000000-0005-0000-0000-00006E120000}"/>
    <cellStyle name="Normal 7 5 6" xfId="921" xr:uid="{00000000-0005-0000-0000-00006F120000}"/>
    <cellStyle name="Normal 7 5 7" xfId="2791" xr:uid="{00000000-0005-0000-0000-000070120000}"/>
    <cellStyle name="Normal 7 5 8" xfId="4178" xr:uid="{00000000-0005-0000-0000-000071120000}"/>
    <cellStyle name="Normal 7 5 9" xfId="5471" xr:uid="{00000000-0005-0000-0000-000072120000}"/>
    <cellStyle name="Normal 7 6" xfId="102" xr:uid="{00000000-0005-0000-0000-000073120000}"/>
    <cellStyle name="Normal 7 6 2" xfId="310" xr:uid="{00000000-0005-0000-0000-000074120000}"/>
    <cellStyle name="Normal 7 6 2 2" xfId="815" xr:uid="{00000000-0005-0000-0000-000075120000}"/>
    <cellStyle name="Normal 7 6 2 2 2" xfId="2667" xr:uid="{00000000-0005-0000-0000-000076120000}"/>
    <cellStyle name="Normal 7 6 2 2 2 2" xfId="4189" xr:uid="{00000000-0005-0000-0000-000077120000}"/>
    <cellStyle name="Normal 7 6 2 2 2 3" xfId="5482" xr:uid="{00000000-0005-0000-0000-000078120000}"/>
    <cellStyle name="Normal 7 6 2 2 3" xfId="1693" xr:uid="{00000000-0005-0000-0000-000079120000}"/>
    <cellStyle name="Normal 7 6 2 2 4" xfId="4188" xr:uid="{00000000-0005-0000-0000-00007A120000}"/>
    <cellStyle name="Normal 7 6 2 2 5" xfId="5481" xr:uid="{00000000-0005-0000-0000-00007B120000}"/>
    <cellStyle name="Normal 7 6 2 3" xfId="2169" xr:uid="{00000000-0005-0000-0000-00007C120000}"/>
    <cellStyle name="Normal 7 6 2 3 2" xfId="4190" xr:uid="{00000000-0005-0000-0000-00007D120000}"/>
    <cellStyle name="Normal 7 6 2 3 3" xfId="5483" xr:uid="{00000000-0005-0000-0000-00007E120000}"/>
    <cellStyle name="Normal 7 6 2 4" xfId="1149" xr:uid="{00000000-0005-0000-0000-00007F120000}"/>
    <cellStyle name="Normal 7 6 2 5" xfId="3012" xr:uid="{00000000-0005-0000-0000-000080120000}"/>
    <cellStyle name="Normal 7 6 2 6" xfId="4187" xr:uid="{00000000-0005-0000-0000-000081120000}"/>
    <cellStyle name="Normal 7 6 2 7" xfId="5480" xr:uid="{00000000-0005-0000-0000-000082120000}"/>
    <cellStyle name="Normal 7 6 3" xfId="481" xr:uid="{00000000-0005-0000-0000-000083120000}"/>
    <cellStyle name="Normal 7 6 3 2" xfId="2339" xr:uid="{00000000-0005-0000-0000-000084120000}"/>
    <cellStyle name="Normal 7 6 3 2 2" xfId="4192" xr:uid="{00000000-0005-0000-0000-000085120000}"/>
    <cellStyle name="Normal 7 6 3 2 3" xfId="5485" xr:uid="{00000000-0005-0000-0000-000086120000}"/>
    <cellStyle name="Normal 7 6 3 3" xfId="1515" xr:uid="{00000000-0005-0000-0000-000087120000}"/>
    <cellStyle name="Normal 7 6 3 4" xfId="4191" xr:uid="{00000000-0005-0000-0000-000088120000}"/>
    <cellStyle name="Normal 7 6 3 5" xfId="5484" xr:uid="{00000000-0005-0000-0000-000089120000}"/>
    <cellStyle name="Normal 7 6 4" xfId="653" xr:uid="{00000000-0005-0000-0000-00008A120000}"/>
    <cellStyle name="Normal 7 6 4 2" xfId="2508" xr:uid="{00000000-0005-0000-0000-00008B120000}"/>
    <cellStyle name="Normal 7 6 4 3" xfId="4193" xr:uid="{00000000-0005-0000-0000-00008C120000}"/>
    <cellStyle name="Normal 7 6 4 4" xfId="5486" xr:uid="{00000000-0005-0000-0000-00008D120000}"/>
    <cellStyle name="Normal 7 6 5" xfId="2010" xr:uid="{00000000-0005-0000-0000-00008E120000}"/>
    <cellStyle name="Normal 7 6 6" xfId="985" xr:uid="{00000000-0005-0000-0000-00008F120000}"/>
    <cellStyle name="Normal 7 6 7" xfId="2855" xr:uid="{00000000-0005-0000-0000-000090120000}"/>
    <cellStyle name="Normal 7 6 8" xfId="4186" xr:uid="{00000000-0005-0000-0000-000091120000}"/>
    <cellStyle name="Normal 7 6 9" xfId="5479" xr:uid="{00000000-0005-0000-0000-000092120000}"/>
    <cellStyle name="Normal 7 7" xfId="232" xr:uid="{00000000-0005-0000-0000-000093120000}"/>
    <cellStyle name="Normal 7 7 2" xfId="736" xr:uid="{00000000-0005-0000-0000-000094120000}"/>
    <cellStyle name="Normal 7 7 2 2" xfId="2589" xr:uid="{00000000-0005-0000-0000-000095120000}"/>
    <cellStyle name="Normal 7 7 2 2 2" xfId="4196" xr:uid="{00000000-0005-0000-0000-000096120000}"/>
    <cellStyle name="Normal 7 7 2 2 3" xfId="5489" xr:uid="{00000000-0005-0000-0000-000097120000}"/>
    <cellStyle name="Normal 7 7 2 3" xfId="1615" xr:uid="{00000000-0005-0000-0000-000098120000}"/>
    <cellStyle name="Normal 7 7 2 4" xfId="4195" xr:uid="{00000000-0005-0000-0000-000099120000}"/>
    <cellStyle name="Normal 7 7 2 5" xfId="5488" xr:uid="{00000000-0005-0000-0000-00009A120000}"/>
    <cellStyle name="Normal 7 7 3" xfId="2091" xr:uid="{00000000-0005-0000-0000-00009B120000}"/>
    <cellStyle name="Normal 7 7 3 2" xfId="4197" xr:uid="{00000000-0005-0000-0000-00009C120000}"/>
    <cellStyle name="Normal 7 7 3 3" xfId="5490" xr:uid="{00000000-0005-0000-0000-00009D120000}"/>
    <cellStyle name="Normal 7 7 4" xfId="1071" xr:uid="{00000000-0005-0000-0000-00009E120000}"/>
    <cellStyle name="Normal 7 7 5" xfId="2934" xr:uid="{00000000-0005-0000-0000-00009F120000}"/>
    <cellStyle name="Normal 7 7 6" xfId="4194" xr:uid="{00000000-0005-0000-0000-0000A0120000}"/>
    <cellStyle name="Normal 7 7 7" xfId="5487" xr:uid="{00000000-0005-0000-0000-0000A1120000}"/>
    <cellStyle name="Normal 7 8" xfId="403" xr:uid="{00000000-0005-0000-0000-0000A2120000}"/>
    <cellStyle name="Normal 7 8 2" xfId="2261" xr:uid="{00000000-0005-0000-0000-0000A3120000}"/>
    <cellStyle name="Normal 7 8 2 2" xfId="4199" xr:uid="{00000000-0005-0000-0000-0000A4120000}"/>
    <cellStyle name="Normal 7 8 2 3" xfId="5492" xr:uid="{00000000-0005-0000-0000-0000A5120000}"/>
    <cellStyle name="Normal 7 8 3" xfId="1437" xr:uid="{00000000-0005-0000-0000-0000A6120000}"/>
    <cellStyle name="Normal 7 8 4" xfId="4198" xr:uid="{00000000-0005-0000-0000-0000A7120000}"/>
    <cellStyle name="Normal 7 8 5" xfId="5491" xr:uid="{00000000-0005-0000-0000-0000A8120000}"/>
    <cellStyle name="Normal 7 9" xfId="573" xr:uid="{00000000-0005-0000-0000-0000A9120000}"/>
    <cellStyle name="Normal 7 9 2" xfId="2429" xr:uid="{00000000-0005-0000-0000-0000AA120000}"/>
    <cellStyle name="Normal 7 9 3" xfId="4200" xr:uid="{00000000-0005-0000-0000-0000AB120000}"/>
    <cellStyle name="Normal 7 9 4" xfId="5493" xr:uid="{00000000-0005-0000-0000-0000AC120000}"/>
    <cellStyle name="Normal 8" xfId="20" xr:uid="{00000000-0005-0000-0000-0000AD120000}"/>
    <cellStyle name="Normal 8 10" xfId="1933" xr:uid="{00000000-0005-0000-0000-0000AE120000}"/>
    <cellStyle name="Normal 8 11" xfId="908" xr:uid="{00000000-0005-0000-0000-0000AF120000}"/>
    <cellStyle name="Normal 8 12" xfId="2778" xr:uid="{00000000-0005-0000-0000-0000B0120000}"/>
    <cellStyle name="Normal 8 13" xfId="3097" xr:uid="{00000000-0005-0000-0000-0000B1120000}"/>
    <cellStyle name="Normal 8 14" xfId="4201" xr:uid="{00000000-0005-0000-0000-0000B2120000}"/>
    <cellStyle name="Normal 8 15" xfId="5494" xr:uid="{00000000-0005-0000-0000-0000B3120000}"/>
    <cellStyle name="Normal 8 16" xfId="5931" xr:uid="{00000000-0005-0000-0000-0000B4120000}"/>
    <cellStyle name="Normal 8 2" xfId="60" xr:uid="{00000000-0005-0000-0000-0000B5120000}"/>
    <cellStyle name="Normal 8 2 10" xfId="4202" xr:uid="{00000000-0005-0000-0000-0000B6120000}"/>
    <cellStyle name="Normal 8 2 11" xfId="5495" xr:uid="{00000000-0005-0000-0000-0000B7120000}"/>
    <cellStyle name="Normal 8 2 12" xfId="5932" xr:uid="{00000000-0005-0000-0000-0000B8120000}"/>
    <cellStyle name="Normal 8 2 2" xfId="126" xr:uid="{00000000-0005-0000-0000-0000B9120000}"/>
    <cellStyle name="Normal 8 2 2 2" xfId="334" xr:uid="{00000000-0005-0000-0000-0000BA120000}"/>
    <cellStyle name="Normal 8 2 2 2 2" xfId="839" xr:uid="{00000000-0005-0000-0000-0000BB120000}"/>
    <cellStyle name="Normal 8 2 2 2 2 2" xfId="2691" xr:uid="{00000000-0005-0000-0000-0000BC120000}"/>
    <cellStyle name="Normal 8 2 2 2 2 2 2" xfId="4206" xr:uid="{00000000-0005-0000-0000-0000BD120000}"/>
    <cellStyle name="Normal 8 2 2 2 2 2 3" xfId="5499" xr:uid="{00000000-0005-0000-0000-0000BE120000}"/>
    <cellStyle name="Normal 8 2 2 2 2 3" xfId="1717" xr:uid="{00000000-0005-0000-0000-0000BF120000}"/>
    <cellStyle name="Normal 8 2 2 2 2 4" xfId="4205" xr:uid="{00000000-0005-0000-0000-0000C0120000}"/>
    <cellStyle name="Normal 8 2 2 2 2 5" xfId="5498" xr:uid="{00000000-0005-0000-0000-0000C1120000}"/>
    <cellStyle name="Normal 8 2 2 2 3" xfId="2193" xr:uid="{00000000-0005-0000-0000-0000C2120000}"/>
    <cellStyle name="Normal 8 2 2 2 3 2" xfId="4207" xr:uid="{00000000-0005-0000-0000-0000C3120000}"/>
    <cellStyle name="Normal 8 2 2 2 3 3" xfId="5500" xr:uid="{00000000-0005-0000-0000-0000C4120000}"/>
    <cellStyle name="Normal 8 2 2 2 4" xfId="1173" xr:uid="{00000000-0005-0000-0000-0000C5120000}"/>
    <cellStyle name="Normal 8 2 2 2 5" xfId="3036" xr:uid="{00000000-0005-0000-0000-0000C6120000}"/>
    <cellStyle name="Normal 8 2 2 2 6" xfId="4204" xr:uid="{00000000-0005-0000-0000-0000C7120000}"/>
    <cellStyle name="Normal 8 2 2 2 7" xfId="5497" xr:uid="{00000000-0005-0000-0000-0000C8120000}"/>
    <cellStyle name="Normal 8 2 2 3" xfId="505" xr:uid="{00000000-0005-0000-0000-0000C9120000}"/>
    <cellStyle name="Normal 8 2 2 3 2" xfId="2363" xr:uid="{00000000-0005-0000-0000-0000CA120000}"/>
    <cellStyle name="Normal 8 2 2 3 2 2" xfId="4209" xr:uid="{00000000-0005-0000-0000-0000CB120000}"/>
    <cellStyle name="Normal 8 2 2 3 2 3" xfId="5502" xr:uid="{00000000-0005-0000-0000-0000CC120000}"/>
    <cellStyle name="Normal 8 2 2 3 3" xfId="1539" xr:uid="{00000000-0005-0000-0000-0000CD120000}"/>
    <cellStyle name="Normal 8 2 2 3 4" xfId="4208" xr:uid="{00000000-0005-0000-0000-0000CE120000}"/>
    <cellStyle name="Normal 8 2 2 3 5" xfId="5501" xr:uid="{00000000-0005-0000-0000-0000CF120000}"/>
    <cellStyle name="Normal 8 2 2 4" xfId="677" xr:uid="{00000000-0005-0000-0000-0000D0120000}"/>
    <cellStyle name="Normal 8 2 2 4 2" xfId="2532" xr:uid="{00000000-0005-0000-0000-0000D1120000}"/>
    <cellStyle name="Normal 8 2 2 4 3" xfId="4210" xr:uid="{00000000-0005-0000-0000-0000D2120000}"/>
    <cellStyle name="Normal 8 2 2 4 4" xfId="5503" xr:uid="{00000000-0005-0000-0000-0000D3120000}"/>
    <cellStyle name="Normal 8 2 2 5" xfId="2034" xr:uid="{00000000-0005-0000-0000-0000D4120000}"/>
    <cellStyle name="Normal 8 2 2 6" xfId="1009" xr:uid="{00000000-0005-0000-0000-0000D5120000}"/>
    <cellStyle name="Normal 8 2 2 7" xfId="2879" xr:uid="{00000000-0005-0000-0000-0000D6120000}"/>
    <cellStyle name="Normal 8 2 2 8" xfId="4203" xr:uid="{00000000-0005-0000-0000-0000D7120000}"/>
    <cellStyle name="Normal 8 2 2 9" xfId="5496" xr:uid="{00000000-0005-0000-0000-0000D8120000}"/>
    <cellStyle name="Normal 8 2 3" xfId="270" xr:uid="{00000000-0005-0000-0000-0000D9120000}"/>
    <cellStyle name="Normal 8 2 3 2" xfId="775" xr:uid="{00000000-0005-0000-0000-0000DA120000}"/>
    <cellStyle name="Normal 8 2 3 2 2" xfId="2627" xr:uid="{00000000-0005-0000-0000-0000DB120000}"/>
    <cellStyle name="Normal 8 2 3 2 2 2" xfId="4213" xr:uid="{00000000-0005-0000-0000-0000DC120000}"/>
    <cellStyle name="Normal 8 2 3 2 2 3" xfId="5506" xr:uid="{00000000-0005-0000-0000-0000DD120000}"/>
    <cellStyle name="Normal 8 2 3 2 3" xfId="1653" xr:uid="{00000000-0005-0000-0000-0000DE120000}"/>
    <cellStyle name="Normal 8 2 3 2 4" xfId="4212" xr:uid="{00000000-0005-0000-0000-0000DF120000}"/>
    <cellStyle name="Normal 8 2 3 2 5" xfId="5505" xr:uid="{00000000-0005-0000-0000-0000E0120000}"/>
    <cellStyle name="Normal 8 2 3 3" xfId="2129" xr:uid="{00000000-0005-0000-0000-0000E1120000}"/>
    <cellStyle name="Normal 8 2 3 3 2" xfId="4214" xr:uid="{00000000-0005-0000-0000-0000E2120000}"/>
    <cellStyle name="Normal 8 2 3 3 3" xfId="5507" xr:uid="{00000000-0005-0000-0000-0000E3120000}"/>
    <cellStyle name="Normal 8 2 3 4" xfId="1109" xr:uid="{00000000-0005-0000-0000-0000E4120000}"/>
    <cellStyle name="Normal 8 2 3 5" xfId="2972" xr:uid="{00000000-0005-0000-0000-0000E5120000}"/>
    <cellStyle name="Normal 8 2 3 6" xfId="4211" xr:uid="{00000000-0005-0000-0000-0000E6120000}"/>
    <cellStyle name="Normal 8 2 3 7" xfId="5504" xr:uid="{00000000-0005-0000-0000-0000E7120000}"/>
    <cellStyle name="Normal 8 2 4" xfId="441" xr:uid="{00000000-0005-0000-0000-0000E8120000}"/>
    <cellStyle name="Normal 8 2 4 2" xfId="2299" xr:uid="{00000000-0005-0000-0000-0000E9120000}"/>
    <cellStyle name="Normal 8 2 4 2 2" xfId="4216" xr:uid="{00000000-0005-0000-0000-0000EA120000}"/>
    <cellStyle name="Normal 8 2 4 2 3" xfId="5509" xr:uid="{00000000-0005-0000-0000-0000EB120000}"/>
    <cellStyle name="Normal 8 2 4 3" xfId="1475" xr:uid="{00000000-0005-0000-0000-0000EC120000}"/>
    <cellStyle name="Normal 8 2 4 4" xfId="4215" xr:uid="{00000000-0005-0000-0000-0000ED120000}"/>
    <cellStyle name="Normal 8 2 4 5" xfId="5508" xr:uid="{00000000-0005-0000-0000-0000EE120000}"/>
    <cellStyle name="Normal 8 2 5" xfId="613" xr:uid="{00000000-0005-0000-0000-0000EF120000}"/>
    <cellStyle name="Normal 8 2 5 2" xfId="2468" xr:uid="{00000000-0005-0000-0000-0000F0120000}"/>
    <cellStyle name="Normal 8 2 5 3" xfId="4217" xr:uid="{00000000-0005-0000-0000-0000F1120000}"/>
    <cellStyle name="Normal 8 2 5 4" xfId="5510" xr:uid="{00000000-0005-0000-0000-0000F2120000}"/>
    <cellStyle name="Normal 8 2 6" xfId="1970" xr:uid="{00000000-0005-0000-0000-0000F3120000}"/>
    <cellStyle name="Normal 8 2 7" xfId="945" xr:uid="{00000000-0005-0000-0000-0000F4120000}"/>
    <cellStyle name="Normal 8 2 8" xfId="2815" xr:uid="{00000000-0005-0000-0000-0000F5120000}"/>
    <cellStyle name="Normal 8 2 9" xfId="3115" xr:uid="{00000000-0005-0000-0000-0000F6120000}"/>
    <cellStyle name="Normal 8 3" xfId="77" xr:uid="{00000000-0005-0000-0000-0000F7120000}"/>
    <cellStyle name="Normal 8 3 10" xfId="4218" xr:uid="{00000000-0005-0000-0000-0000F8120000}"/>
    <cellStyle name="Normal 8 3 11" xfId="5511" xr:uid="{00000000-0005-0000-0000-0000F9120000}"/>
    <cellStyle name="Normal 8 3 2" xfId="142" xr:uid="{00000000-0005-0000-0000-0000FA120000}"/>
    <cellStyle name="Normal 8 3 2 2" xfId="350" xr:uid="{00000000-0005-0000-0000-0000FB120000}"/>
    <cellStyle name="Normal 8 3 2 2 2" xfId="855" xr:uid="{00000000-0005-0000-0000-0000FC120000}"/>
    <cellStyle name="Normal 8 3 2 2 2 2" xfId="2707" xr:uid="{00000000-0005-0000-0000-0000FD120000}"/>
    <cellStyle name="Normal 8 3 2 2 2 2 2" xfId="4222" xr:uid="{00000000-0005-0000-0000-0000FE120000}"/>
    <cellStyle name="Normal 8 3 2 2 2 2 3" xfId="5515" xr:uid="{00000000-0005-0000-0000-0000FF120000}"/>
    <cellStyle name="Normal 8 3 2 2 2 3" xfId="1733" xr:uid="{00000000-0005-0000-0000-000000130000}"/>
    <cellStyle name="Normal 8 3 2 2 2 4" xfId="4221" xr:uid="{00000000-0005-0000-0000-000001130000}"/>
    <cellStyle name="Normal 8 3 2 2 2 5" xfId="5514" xr:uid="{00000000-0005-0000-0000-000002130000}"/>
    <cellStyle name="Normal 8 3 2 2 3" xfId="2209" xr:uid="{00000000-0005-0000-0000-000003130000}"/>
    <cellStyle name="Normal 8 3 2 2 3 2" xfId="4223" xr:uid="{00000000-0005-0000-0000-000004130000}"/>
    <cellStyle name="Normal 8 3 2 2 3 3" xfId="5516" xr:uid="{00000000-0005-0000-0000-000005130000}"/>
    <cellStyle name="Normal 8 3 2 2 4" xfId="1189" xr:uid="{00000000-0005-0000-0000-000006130000}"/>
    <cellStyle name="Normal 8 3 2 2 5" xfId="3052" xr:uid="{00000000-0005-0000-0000-000007130000}"/>
    <cellStyle name="Normal 8 3 2 2 6" xfId="4220" xr:uid="{00000000-0005-0000-0000-000008130000}"/>
    <cellStyle name="Normal 8 3 2 2 7" xfId="5513" xr:uid="{00000000-0005-0000-0000-000009130000}"/>
    <cellStyle name="Normal 8 3 2 3" xfId="521" xr:uid="{00000000-0005-0000-0000-00000A130000}"/>
    <cellStyle name="Normal 8 3 2 3 2" xfId="2379" xr:uid="{00000000-0005-0000-0000-00000B130000}"/>
    <cellStyle name="Normal 8 3 2 3 2 2" xfId="4225" xr:uid="{00000000-0005-0000-0000-00000C130000}"/>
    <cellStyle name="Normal 8 3 2 3 2 3" xfId="5518" xr:uid="{00000000-0005-0000-0000-00000D130000}"/>
    <cellStyle name="Normal 8 3 2 3 3" xfId="1555" xr:uid="{00000000-0005-0000-0000-00000E130000}"/>
    <cellStyle name="Normal 8 3 2 3 4" xfId="4224" xr:uid="{00000000-0005-0000-0000-00000F130000}"/>
    <cellStyle name="Normal 8 3 2 3 5" xfId="5517" xr:uid="{00000000-0005-0000-0000-000010130000}"/>
    <cellStyle name="Normal 8 3 2 4" xfId="693" xr:uid="{00000000-0005-0000-0000-000011130000}"/>
    <cellStyle name="Normal 8 3 2 4 2" xfId="2548" xr:uid="{00000000-0005-0000-0000-000012130000}"/>
    <cellStyle name="Normal 8 3 2 4 3" xfId="4226" xr:uid="{00000000-0005-0000-0000-000013130000}"/>
    <cellStyle name="Normal 8 3 2 4 4" xfId="5519" xr:uid="{00000000-0005-0000-0000-000014130000}"/>
    <cellStyle name="Normal 8 3 2 5" xfId="2050" xr:uid="{00000000-0005-0000-0000-000015130000}"/>
    <cellStyle name="Normal 8 3 2 6" xfId="1025" xr:uid="{00000000-0005-0000-0000-000016130000}"/>
    <cellStyle name="Normal 8 3 2 7" xfId="2895" xr:uid="{00000000-0005-0000-0000-000017130000}"/>
    <cellStyle name="Normal 8 3 2 8" xfId="4219" xr:uid="{00000000-0005-0000-0000-000018130000}"/>
    <cellStyle name="Normal 8 3 2 9" xfId="5512" xr:uid="{00000000-0005-0000-0000-000019130000}"/>
    <cellStyle name="Normal 8 3 3" xfId="286" xr:uid="{00000000-0005-0000-0000-00001A130000}"/>
    <cellStyle name="Normal 8 3 3 2" xfId="791" xr:uid="{00000000-0005-0000-0000-00001B130000}"/>
    <cellStyle name="Normal 8 3 3 2 2" xfId="2643" xr:uid="{00000000-0005-0000-0000-00001C130000}"/>
    <cellStyle name="Normal 8 3 3 2 2 2" xfId="4229" xr:uid="{00000000-0005-0000-0000-00001D130000}"/>
    <cellStyle name="Normal 8 3 3 2 2 3" xfId="5522" xr:uid="{00000000-0005-0000-0000-00001E130000}"/>
    <cellStyle name="Normal 8 3 3 2 3" xfId="1669" xr:uid="{00000000-0005-0000-0000-00001F130000}"/>
    <cellStyle name="Normal 8 3 3 2 4" xfId="4228" xr:uid="{00000000-0005-0000-0000-000020130000}"/>
    <cellStyle name="Normal 8 3 3 2 5" xfId="5521" xr:uid="{00000000-0005-0000-0000-000021130000}"/>
    <cellStyle name="Normal 8 3 3 3" xfId="2145" xr:uid="{00000000-0005-0000-0000-000022130000}"/>
    <cellStyle name="Normal 8 3 3 3 2" xfId="4230" xr:uid="{00000000-0005-0000-0000-000023130000}"/>
    <cellStyle name="Normal 8 3 3 3 3" xfId="5523" xr:uid="{00000000-0005-0000-0000-000024130000}"/>
    <cellStyle name="Normal 8 3 3 4" xfId="1125" xr:uid="{00000000-0005-0000-0000-000025130000}"/>
    <cellStyle name="Normal 8 3 3 5" xfId="2988" xr:uid="{00000000-0005-0000-0000-000026130000}"/>
    <cellStyle name="Normal 8 3 3 6" xfId="4227" xr:uid="{00000000-0005-0000-0000-000027130000}"/>
    <cellStyle name="Normal 8 3 3 7" xfId="5520" xr:uid="{00000000-0005-0000-0000-000028130000}"/>
    <cellStyle name="Normal 8 3 4" xfId="457" xr:uid="{00000000-0005-0000-0000-000029130000}"/>
    <cellStyle name="Normal 8 3 4 2" xfId="2315" xr:uid="{00000000-0005-0000-0000-00002A130000}"/>
    <cellStyle name="Normal 8 3 4 2 2" xfId="4232" xr:uid="{00000000-0005-0000-0000-00002B130000}"/>
    <cellStyle name="Normal 8 3 4 2 3" xfId="5525" xr:uid="{00000000-0005-0000-0000-00002C130000}"/>
    <cellStyle name="Normal 8 3 4 3" xfId="1491" xr:uid="{00000000-0005-0000-0000-00002D130000}"/>
    <cellStyle name="Normal 8 3 4 4" xfId="4231" xr:uid="{00000000-0005-0000-0000-00002E130000}"/>
    <cellStyle name="Normal 8 3 4 5" xfId="5524" xr:uid="{00000000-0005-0000-0000-00002F130000}"/>
    <cellStyle name="Normal 8 3 5" xfId="629" xr:uid="{00000000-0005-0000-0000-000030130000}"/>
    <cellStyle name="Normal 8 3 5 2" xfId="2484" xr:uid="{00000000-0005-0000-0000-000031130000}"/>
    <cellStyle name="Normal 8 3 5 3" xfId="4233" xr:uid="{00000000-0005-0000-0000-000032130000}"/>
    <cellStyle name="Normal 8 3 5 4" xfId="5526" xr:uid="{00000000-0005-0000-0000-000033130000}"/>
    <cellStyle name="Normal 8 3 6" xfId="1986" xr:uid="{00000000-0005-0000-0000-000034130000}"/>
    <cellStyle name="Normal 8 3 7" xfId="961" xr:uid="{00000000-0005-0000-0000-000035130000}"/>
    <cellStyle name="Normal 8 3 8" xfId="2831" xr:uid="{00000000-0005-0000-0000-000036130000}"/>
    <cellStyle name="Normal 8 3 9" xfId="3131" xr:uid="{00000000-0005-0000-0000-000037130000}"/>
    <cellStyle name="Normal 8 4" xfId="91" xr:uid="{00000000-0005-0000-0000-000038130000}"/>
    <cellStyle name="Normal 8 4 10" xfId="4234" xr:uid="{00000000-0005-0000-0000-000039130000}"/>
    <cellStyle name="Normal 8 4 11" xfId="5527" xr:uid="{00000000-0005-0000-0000-00003A130000}"/>
    <cellStyle name="Normal 8 4 2" xfId="155" xr:uid="{00000000-0005-0000-0000-00003B130000}"/>
    <cellStyle name="Normal 8 4 2 2" xfId="363" xr:uid="{00000000-0005-0000-0000-00003C130000}"/>
    <cellStyle name="Normal 8 4 2 2 2" xfId="868" xr:uid="{00000000-0005-0000-0000-00003D130000}"/>
    <cellStyle name="Normal 8 4 2 2 2 2" xfId="2720" xr:uid="{00000000-0005-0000-0000-00003E130000}"/>
    <cellStyle name="Normal 8 4 2 2 2 2 2" xfId="4238" xr:uid="{00000000-0005-0000-0000-00003F130000}"/>
    <cellStyle name="Normal 8 4 2 2 2 2 3" xfId="5531" xr:uid="{00000000-0005-0000-0000-000040130000}"/>
    <cellStyle name="Normal 8 4 2 2 2 3" xfId="1746" xr:uid="{00000000-0005-0000-0000-000041130000}"/>
    <cellStyle name="Normal 8 4 2 2 2 4" xfId="4237" xr:uid="{00000000-0005-0000-0000-000042130000}"/>
    <cellStyle name="Normal 8 4 2 2 2 5" xfId="5530" xr:uid="{00000000-0005-0000-0000-000043130000}"/>
    <cellStyle name="Normal 8 4 2 2 3" xfId="2222" xr:uid="{00000000-0005-0000-0000-000044130000}"/>
    <cellStyle name="Normal 8 4 2 2 3 2" xfId="4239" xr:uid="{00000000-0005-0000-0000-000045130000}"/>
    <cellStyle name="Normal 8 4 2 2 3 3" xfId="5532" xr:uid="{00000000-0005-0000-0000-000046130000}"/>
    <cellStyle name="Normal 8 4 2 2 4" xfId="1202" xr:uid="{00000000-0005-0000-0000-000047130000}"/>
    <cellStyle name="Normal 8 4 2 2 5" xfId="3065" xr:uid="{00000000-0005-0000-0000-000048130000}"/>
    <cellStyle name="Normal 8 4 2 2 6" xfId="4236" xr:uid="{00000000-0005-0000-0000-000049130000}"/>
    <cellStyle name="Normal 8 4 2 2 7" xfId="5529" xr:uid="{00000000-0005-0000-0000-00004A130000}"/>
    <cellStyle name="Normal 8 4 2 3" xfId="534" xr:uid="{00000000-0005-0000-0000-00004B130000}"/>
    <cellStyle name="Normal 8 4 2 3 2" xfId="2392" xr:uid="{00000000-0005-0000-0000-00004C130000}"/>
    <cellStyle name="Normal 8 4 2 3 2 2" xfId="4241" xr:uid="{00000000-0005-0000-0000-00004D130000}"/>
    <cellStyle name="Normal 8 4 2 3 2 3" xfId="5534" xr:uid="{00000000-0005-0000-0000-00004E130000}"/>
    <cellStyle name="Normal 8 4 2 3 3" xfId="1568" xr:uid="{00000000-0005-0000-0000-00004F130000}"/>
    <cellStyle name="Normal 8 4 2 3 4" xfId="4240" xr:uid="{00000000-0005-0000-0000-000050130000}"/>
    <cellStyle name="Normal 8 4 2 3 5" xfId="5533" xr:uid="{00000000-0005-0000-0000-000051130000}"/>
    <cellStyle name="Normal 8 4 2 4" xfId="706" xr:uid="{00000000-0005-0000-0000-000052130000}"/>
    <cellStyle name="Normal 8 4 2 4 2" xfId="2561" xr:uid="{00000000-0005-0000-0000-000053130000}"/>
    <cellStyle name="Normal 8 4 2 4 3" xfId="4242" xr:uid="{00000000-0005-0000-0000-000054130000}"/>
    <cellStyle name="Normal 8 4 2 4 4" xfId="5535" xr:uid="{00000000-0005-0000-0000-000055130000}"/>
    <cellStyle name="Normal 8 4 2 5" xfId="2063" xr:uid="{00000000-0005-0000-0000-000056130000}"/>
    <cellStyle name="Normal 8 4 2 6" xfId="1038" xr:uid="{00000000-0005-0000-0000-000057130000}"/>
    <cellStyle name="Normal 8 4 2 7" xfId="2908" xr:uid="{00000000-0005-0000-0000-000058130000}"/>
    <cellStyle name="Normal 8 4 2 8" xfId="4235" xr:uid="{00000000-0005-0000-0000-000059130000}"/>
    <cellStyle name="Normal 8 4 2 9" xfId="5528" xr:uid="{00000000-0005-0000-0000-00005A130000}"/>
    <cellStyle name="Normal 8 4 3" xfId="299" xr:uid="{00000000-0005-0000-0000-00005B130000}"/>
    <cellStyle name="Normal 8 4 3 2" xfId="804" xr:uid="{00000000-0005-0000-0000-00005C130000}"/>
    <cellStyle name="Normal 8 4 3 2 2" xfId="2656" xr:uid="{00000000-0005-0000-0000-00005D130000}"/>
    <cellStyle name="Normal 8 4 3 2 2 2" xfId="4245" xr:uid="{00000000-0005-0000-0000-00005E130000}"/>
    <cellStyle name="Normal 8 4 3 2 2 3" xfId="5538" xr:uid="{00000000-0005-0000-0000-00005F130000}"/>
    <cellStyle name="Normal 8 4 3 2 3" xfId="1682" xr:uid="{00000000-0005-0000-0000-000060130000}"/>
    <cellStyle name="Normal 8 4 3 2 4" xfId="4244" xr:uid="{00000000-0005-0000-0000-000061130000}"/>
    <cellStyle name="Normal 8 4 3 2 5" xfId="5537" xr:uid="{00000000-0005-0000-0000-000062130000}"/>
    <cellStyle name="Normal 8 4 3 3" xfId="2158" xr:uid="{00000000-0005-0000-0000-000063130000}"/>
    <cellStyle name="Normal 8 4 3 3 2" xfId="4246" xr:uid="{00000000-0005-0000-0000-000064130000}"/>
    <cellStyle name="Normal 8 4 3 3 3" xfId="5539" xr:uid="{00000000-0005-0000-0000-000065130000}"/>
    <cellStyle name="Normal 8 4 3 4" xfId="1138" xr:uid="{00000000-0005-0000-0000-000066130000}"/>
    <cellStyle name="Normal 8 4 3 5" xfId="3001" xr:uid="{00000000-0005-0000-0000-000067130000}"/>
    <cellStyle name="Normal 8 4 3 6" xfId="4243" xr:uid="{00000000-0005-0000-0000-000068130000}"/>
    <cellStyle name="Normal 8 4 3 7" xfId="5536" xr:uid="{00000000-0005-0000-0000-000069130000}"/>
    <cellStyle name="Normal 8 4 4" xfId="470" xr:uid="{00000000-0005-0000-0000-00006A130000}"/>
    <cellStyle name="Normal 8 4 4 2" xfId="2328" xr:uid="{00000000-0005-0000-0000-00006B130000}"/>
    <cellStyle name="Normal 8 4 4 2 2" xfId="4248" xr:uid="{00000000-0005-0000-0000-00006C130000}"/>
    <cellStyle name="Normal 8 4 4 2 3" xfId="5541" xr:uid="{00000000-0005-0000-0000-00006D130000}"/>
    <cellStyle name="Normal 8 4 4 3" xfId="1504" xr:uid="{00000000-0005-0000-0000-00006E130000}"/>
    <cellStyle name="Normal 8 4 4 4" xfId="4247" xr:uid="{00000000-0005-0000-0000-00006F130000}"/>
    <cellStyle name="Normal 8 4 4 5" xfId="5540" xr:uid="{00000000-0005-0000-0000-000070130000}"/>
    <cellStyle name="Normal 8 4 5" xfId="642" xr:uid="{00000000-0005-0000-0000-000071130000}"/>
    <cellStyle name="Normal 8 4 5 2" xfId="2497" xr:uid="{00000000-0005-0000-0000-000072130000}"/>
    <cellStyle name="Normal 8 4 5 3" xfId="4249" xr:uid="{00000000-0005-0000-0000-000073130000}"/>
    <cellStyle name="Normal 8 4 5 4" xfId="5542" xr:uid="{00000000-0005-0000-0000-000074130000}"/>
    <cellStyle name="Normal 8 4 6" xfId="1999" xr:uid="{00000000-0005-0000-0000-000075130000}"/>
    <cellStyle name="Normal 8 4 7" xfId="974" xr:uid="{00000000-0005-0000-0000-000076130000}"/>
    <cellStyle name="Normal 8 4 8" xfId="2844" xr:uid="{00000000-0005-0000-0000-000077130000}"/>
    <cellStyle name="Normal 8 4 9" xfId="3144" xr:uid="{00000000-0005-0000-0000-000078130000}"/>
    <cellStyle name="Normal 8 5" xfId="41" xr:uid="{00000000-0005-0000-0000-000079130000}"/>
    <cellStyle name="Normal 8 5 2" xfId="252" xr:uid="{00000000-0005-0000-0000-00007A130000}"/>
    <cellStyle name="Normal 8 5 2 2" xfId="757" xr:uid="{00000000-0005-0000-0000-00007B130000}"/>
    <cellStyle name="Normal 8 5 2 2 2" xfId="2609" xr:uid="{00000000-0005-0000-0000-00007C130000}"/>
    <cellStyle name="Normal 8 5 2 2 2 2" xfId="4253" xr:uid="{00000000-0005-0000-0000-00007D130000}"/>
    <cellStyle name="Normal 8 5 2 2 2 3" xfId="5546" xr:uid="{00000000-0005-0000-0000-00007E130000}"/>
    <cellStyle name="Normal 8 5 2 2 3" xfId="1635" xr:uid="{00000000-0005-0000-0000-00007F130000}"/>
    <cellStyle name="Normal 8 5 2 2 4" xfId="4252" xr:uid="{00000000-0005-0000-0000-000080130000}"/>
    <cellStyle name="Normal 8 5 2 2 5" xfId="5545" xr:uid="{00000000-0005-0000-0000-000081130000}"/>
    <cellStyle name="Normal 8 5 2 3" xfId="2111" xr:uid="{00000000-0005-0000-0000-000082130000}"/>
    <cellStyle name="Normal 8 5 2 3 2" xfId="4254" xr:uid="{00000000-0005-0000-0000-000083130000}"/>
    <cellStyle name="Normal 8 5 2 3 3" xfId="5547" xr:uid="{00000000-0005-0000-0000-000084130000}"/>
    <cellStyle name="Normal 8 5 2 4" xfId="1091" xr:uid="{00000000-0005-0000-0000-000085130000}"/>
    <cellStyle name="Normal 8 5 2 5" xfId="2954" xr:uid="{00000000-0005-0000-0000-000086130000}"/>
    <cellStyle name="Normal 8 5 2 6" xfId="4251" xr:uid="{00000000-0005-0000-0000-000087130000}"/>
    <cellStyle name="Normal 8 5 2 7" xfId="5544" xr:uid="{00000000-0005-0000-0000-000088130000}"/>
    <cellStyle name="Normal 8 5 3" xfId="423" xr:uid="{00000000-0005-0000-0000-000089130000}"/>
    <cellStyle name="Normal 8 5 3 2" xfId="2281" xr:uid="{00000000-0005-0000-0000-00008A130000}"/>
    <cellStyle name="Normal 8 5 3 2 2" xfId="4256" xr:uid="{00000000-0005-0000-0000-00008B130000}"/>
    <cellStyle name="Normal 8 5 3 2 3" xfId="5549" xr:uid="{00000000-0005-0000-0000-00008C130000}"/>
    <cellStyle name="Normal 8 5 3 3" xfId="1457" xr:uid="{00000000-0005-0000-0000-00008D130000}"/>
    <cellStyle name="Normal 8 5 3 4" xfId="4255" xr:uid="{00000000-0005-0000-0000-00008E130000}"/>
    <cellStyle name="Normal 8 5 3 5" xfId="5548" xr:uid="{00000000-0005-0000-0000-00008F130000}"/>
    <cellStyle name="Normal 8 5 4" xfId="595" xr:uid="{00000000-0005-0000-0000-000090130000}"/>
    <cellStyle name="Normal 8 5 4 2" xfId="2450" xr:uid="{00000000-0005-0000-0000-000091130000}"/>
    <cellStyle name="Normal 8 5 4 3" xfId="4257" xr:uid="{00000000-0005-0000-0000-000092130000}"/>
    <cellStyle name="Normal 8 5 4 4" xfId="5550" xr:uid="{00000000-0005-0000-0000-000093130000}"/>
    <cellStyle name="Normal 8 5 5" xfId="1952" xr:uid="{00000000-0005-0000-0000-000094130000}"/>
    <cellStyle name="Normal 8 5 6" xfId="927" xr:uid="{00000000-0005-0000-0000-000095130000}"/>
    <cellStyle name="Normal 8 5 7" xfId="2797" xr:uid="{00000000-0005-0000-0000-000096130000}"/>
    <cellStyle name="Normal 8 5 8" xfId="4250" xr:uid="{00000000-0005-0000-0000-000097130000}"/>
    <cellStyle name="Normal 8 5 9" xfId="5543" xr:uid="{00000000-0005-0000-0000-000098130000}"/>
    <cellStyle name="Normal 8 6" xfId="108" xr:uid="{00000000-0005-0000-0000-000099130000}"/>
    <cellStyle name="Normal 8 6 2" xfId="316" xr:uid="{00000000-0005-0000-0000-00009A130000}"/>
    <cellStyle name="Normal 8 6 2 2" xfId="821" xr:uid="{00000000-0005-0000-0000-00009B130000}"/>
    <cellStyle name="Normal 8 6 2 2 2" xfId="2673" xr:uid="{00000000-0005-0000-0000-00009C130000}"/>
    <cellStyle name="Normal 8 6 2 2 2 2" xfId="4261" xr:uid="{00000000-0005-0000-0000-00009D130000}"/>
    <cellStyle name="Normal 8 6 2 2 2 3" xfId="5554" xr:uid="{00000000-0005-0000-0000-00009E130000}"/>
    <cellStyle name="Normal 8 6 2 2 3" xfId="1699" xr:uid="{00000000-0005-0000-0000-00009F130000}"/>
    <cellStyle name="Normal 8 6 2 2 4" xfId="4260" xr:uid="{00000000-0005-0000-0000-0000A0130000}"/>
    <cellStyle name="Normal 8 6 2 2 5" xfId="5553" xr:uid="{00000000-0005-0000-0000-0000A1130000}"/>
    <cellStyle name="Normal 8 6 2 3" xfId="2175" xr:uid="{00000000-0005-0000-0000-0000A2130000}"/>
    <cellStyle name="Normal 8 6 2 3 2" xfId="4262" xr:uid="{00000000-0005-0000-0000-0000A3130000}"/>
    <cellStyle name="Normal 8 6 2 3 3" xfId="5555" xr:uid="{00000000-0005-0000-0000-0000A4130000}"/>
    <cellStyle name="Normal 8 6 2 4" xfId="1155" xr:uid="{00000000-0005-0000-0000-0000A5130000}"/>
    <cellStyle name="Normal 8 6 2 5" xfId="3018" xr:uid="{00000000-0005-0000-0000-0000A6130000}"/>
    <cellStyle name="Normal 8 6 2 6" xfId="4259" xr:uid="{00000000-0005-0000-0000-0000A7130000}"/>
    <cellStyle name="Normal 8 6 2 7" xfId="5552" xr:uid="{00000000-0005-0000-0000-0000A8130000}"/>
    <cellStyle name="Normal 8 6 3" xfId="487" xr:uid="{00000000-0005-0000-0000-0000A9130000}"/>
    <cellStyle name="Normal 8 6 3 2" xfId="2345" xr:uid="{00000000-0005-0000-0000-0000AA130000}"/>
    <cellStyle name="Normal 8 6 3 2 2" xfId="4264" xr:uid="{00000000-0005-0000-0000-0000AB130000}"/>
    <cellStyle name="Normal 8 6 3 2 3" xfId="5557" xr:uid="{00000000-0005-0000-0000-0000AC130000}"/>
    <cellStyle name="Normal 8 6 3 3" xfId="1521" xr:uid="{00000000-0005-0000-0000-0000AD130000}"/>
    <cellStyle name="Normal 8 6 3 4" xfId="4263" xr:uid="{00000000-0005-0000-0000-0000AE130000}"/>
    <cellStyle name="Normal 8 6 3 5" xfId="5556" xr:uid="{00000000-0005-0000-0000-0000AF130000}"/>
    <cellStyle name="Normal 8 6 4" xfId="659" xr:uid="{00000000-0005-0000-0000-0000B0130000}"/>
    <cellStyle name="Normal 8 6 4 2" xfId="2514" xr:uid="{00000000-0005-0000-0000-0000B1130000}"/>
    <cellStyle name="Normal 8 6 4 3" xfId="4265" xr:uid="{00000000-0005-0000-0000-0000B2130000}"/>
    <cellStyle name="Normal 8 6 4 4" xfId="5558" xr:uid="{00000000-0005-0000-0000-0000B3130000}"/>
    <cellStyle name="Normal 8 6 5" xfId="2016" xr:uid="{00000000-0005-0000-0000-0000B4130000}"/>
    <cellStyle name="Normal 8 6 6" xfId="991" xr:uid="{00000000-0005-0000-0000-0000B5130000}"/>
    <cellStyle name="Normal 8 6 7" xfId="2861" xr:uid="{00000000-0005-0000-0000-0000B6130000}"/>
    <cellStyle name="Normal 8 6 8" xfId="4258" xr:uid="{00000000-0005-0000-0000-0000B7130000}"/>
    <cellStyle name="Normal 8 6 9" xfId="5551" xr:uid="{00000000-0005-0000-0000-0000B8130000}"/>
    <cellStyle name="Normal 8 7" xfId="233" xr:uid="{00000000-0005-0000-0000-0000B9130000}"/>
    <cellStyle name="Normal 8 7 2" xfId="737" xr:uid="{00000000-0005-0000-0000-0000BA130000}"/>
    <cellStyle name="Normal 8 7 2 2" xfId="2590" xr:uid="{00000000-0005-0000-0000-0000BB130000}"/>
    <cellStyle name="Normal 8 7 2 2 2" xfId="4268" xr:uid="{00000000-0005-0000-0000-0000BC130000}"/>
    <cellStyle name="Normal 8 7 2 2 3" xfId="5561" xr:uid="{00000000-0005-0000-0000-0000BD130000}"/>
    <cellStyle name="Normal 8 7 2 3" xfId="1616" xr:uid="{00000000-0005-0000-0000-0000BE130000}"/>
    <cellStyle name="Normal 8 7 2 4" xfId="4267" xr:uid="{00000000-0005-0000-0000-0000BF130000}"/>
    <cellStyle name="Normal 8 7 2 5" xfId="5560" xr:uid="{00000000-0005-0000-0000-0000C0130000}"/>
    <cellStyle name="Normal 8 7 3" xfId="2092" xr:uid="{00000000-0005-0000-0000-0000C1130000}"/>
    <cellStyle name="Normal 8 7 3 2" xfId="4269" xr:uid="{00000000-0005-0000-0000-0000C2130000}"/>
    <cellStyle name="Normal 8 7 3 3" xfId="5562" xr:uid="{00000000-0005-0000-0000-0000C3130000}"/>
    <cellStyle name="Normal 8 7 4" xfId="1072" xr:uid="{00000000-0005-0000-0000-0000C4130000}"/>
    <cellStyle name="Normal 8 7 5" xfId="2935" xr:uid="{00000000-0005-0000-0000-0000C5130000}"/>
    <cellStyle name="Normal 8 7 6" xfId="4266" xr:uid="{00000000-0005-0000-0000-0000C6130000}"/>
    <cellStyle name="Normal 8 7 7" xfId="5559" xr:uid="{00000000-0005-0000-0000-0000C7130000}"/>
    <cellStyle name="Normal 8 8" xfId="404" xr:uid="{00000000-0005-0000-0000-0000C8130000}"/>
    <cellStyle name="Normal 8 8 2" xfId="2262" xr:uid="{00000000-0005-0000-0000-0000C9130000}"/>
    <cellStyle name="Normal 8 8 2 2" xfId="4271" xr:uid="{00000000-0005-0000-0000-0000CA130000}"/>
    <cellStyle name="Normal 8 8 2 3" xfId="5564" xr:uid="{00000000-0005-0000-0000-0000CB130000}"/>
    <cellStyle name="Normal 8 8 3" xfId="1438" xr:uid="{00000000-0005-0000-0000-0000CC130000}"/>
    <cellStyle name="Normal 8 8 4" xfId="4270" xr:uid="{00000000-0005-0000-0000-0000CD130000}"/>
    <cellStyle name="Normal 8 8 5" xfId="5563" xr:uid="{00000000-0005-0000-0000-0000CE130000}"/>
    <cellStyle name="Normal 8 9" xfId="574" xr:uid="{00000000-0005-0000-0000-0000CF130000}"/>
    <cellStyle name="Normal 8 9 2" xfId="2430" xr:uid="{00000000-0005-0000-0000-0000D0130000}"/>
    <cellStyle name="Normal 8 9 3" xfId="4272" xr:uid="{00000000-0005-0000-0000-0000D1130000}"/>
    <cellStyle name="Normal 8 9 4" xfId="5565" xr:uid="{00000000-0005-0000-0000-0000D2130000}"/>
    <cellStyle name="Normal 9" xfId="21" xr:uid="{00000000-0005-0000-0000-0000D3130000}"/>
    <cellStyle name="Normal 9 10" xfId="2779" xr:uid="{00000000-0005-0000-0000-0000D4130000}"/>
    <cellStyle name="Normal 9 11" xfId="4273" xr:uid="{00000000-0005-0000-0000-0000D5130000}"/>
    <cellStyle name="Normal 9 12" xfId="5566" xr:uid="{00000000-0005-0000-0000-0000D6130000}"/>
    <cellStyle name="Normal 9 2" xfId="55" xr:uid="{00000000-0005-0000-0000-0000D7130000}"/>
    <cellStyle name="Normal 9 3" xfId="72" xr:uid="{00000000-0005-0000-0000-0000D8130000}"/>
    <cellStyle name="Normal 9 4" xfId="86" xr:uid="{00000000-0005-0000-0000-0000D9130000}"/>
    <cellStyle name="Normal 9 5" xfId="234" xr:uid="{00000000-0005-0000-0000-0000DA130000}"/>
    <cellStyle name="Normal 9 5 2" xfId="738" xr:uid="{00000000-0005-0000-0000-0000DB130000}"/>
    <cellStyle name="Normal 9 5 2 2" xfId="2591" xr:uid="{00000000-0005-0000-0000-0000DC130000}"/>
    <cellStyle name="Normal 9 5 2 2 2" xfId="4276" xr:uid="{00000000-0005-0000-0000-0000DD130000}"/>
    <cellStyle name="Normal 9 5 2 2 3" xfId="5569" xr:uid="{00000000-0005-0000-0000-0000DE130000}"/>
    <cellStyle name="Normal 9 5 2 3" xfId="1617" xr:uid="{00000000-0005-0000-0000-0000DF130000}"/>
    <cellStyle name="Normal 9 5 2 4" xfId="4275" xr:uid="{00000000-0005-0000-0000-0000E0130000}"/>
    <cellStyle name="Normal 9 5 2 5" xfId="5568" xr:uid="{00000000-0005-0000-0000-0000E1130000}"/>
    <cellStyle name="Normal 9 5 3" xfId="2093" xr:uid="{00000000-0005-0000-0000-0000E2130000}"/>
    <cellStyle name="Normal 9 5 3 2" xfId="4277" xr:uid="{00000000-0005-0000-0000-0000E3130000}"/>
    <cellStyle name="Normal 9 5 3 3" xfId="5570" xr:uid="{00000000-0005-0000-0000-0000E4130000}"/>
    <cellStyle name="Normal 9 5 4" xfId="1073" xr:uid="{00000000-0005-0000-0000-0000E5130000}"/>
    <cellStyle name="Normal 9 5 5" xfId="2936" xr:uid="{00000000-0005-0000-0000-0000E6130000}"/>
    <cellStyle name="Normal 9 5 6" xfId="4274" xr:uid="{00000000-0005-0000-0000-0000E7130000}"/>
    <cellStyle name="Normal 9 5 7" xfId="5567" xr:uid="{00000000-0005-0000-0000-0000E8130000}"/>
    <cellStyle name="Normal 9 6" xfId="405" xr:uid="{00000000-0005-0000-0000-0000E9130000}"/>
    <cellStyle name="Normal 9 6 2" xfId="2263" xr:uid="{00000000-0005-0000-0000-0000EA130000}"/>
    <cellStyle name="Normal 9 6 2 2" xfId="4279" xr:uid="{00000000-0005-0000-0000-0000EB130000}"/>
    <cellStyle name="Normal 9 6 2 3" xfId="5572" xr:uid="{00000000-0005-0000-0000-0000EC130000}"/>
    <cellStyle name="Normal 9 6 3" xfId="1439" xr:uid="{00000000-0005-0000-0000-0000ED130000}"/>
    <cellStyle name="Normal 9 6 4" xfId="4278" xr:uid="{00000000-0005-0000-0000-0000EE130000}"/>
    <cellStyle name="Normal 9 6 5" xfId="5571" xr:uid="{00000000-0005-0000-0000-0000EF130000}"/>
    <cellStyle name="Normal 9 7" xfId="575" xr:uid="{00000000-0005-0000-0000-0000F0130000}"/>
    <cellStyle name="Normal 9 7 2" xfId="2431" xr:uid="{00000000-0005-0000-0000-0000F1130000}"/>
    <cellStyle name="Normal 9 7 3" xfId="4280" xr:uid="{00000000-0005-0000-0000-0000F2130000}"/>
    <cellStyle name="Normal 9 7 4" xfId="5573" xr:uid="{00000000-0005-0000-0000-0000F3130000}"/>
    <cellStyle name="Normal 9 8" xfId="1934" xr:uid="{00000000-0005-0000-0000-0000F4130000}"/>
    <cellStyle name="Normal 9 9" xfId="909" xr:uid="{00000000-0005-0000-0000-0000F5130000}"/>
    <cellStyle name="Note" xfId="5933" xr:uid="{00000000-0005-0000-0000-0000F6130000}"/>
    <cellStyle name="Note 2" xfId="5934" xr:uid="{00000000-0005-0000-0000-0000F7130000}"/>
    <cellStyle name="Note 3" xfId="5935" xr:uid="{00000000-0005-0000-0000-0000F8130000}"/>
    <cellStyle name="Note 4" xfId="5936" xr:uid="{00000000-0005-0000-0000-0000F9130000}"/>
    <cellStyle name="Output" xfId="5937" xr:uid="{00000000-0005-0000-0000-0000FA130000}"/>
    <cellStyle name="Output 2" xfId="5938" xr:uid="{00000000-0005-0000-0000-0000FB130000}"/>
    <cellStyle name="Output_08 OUVERTURE NOVEMBRE 2012." xfId="5939" xr:uid="{00000000-0005-0000-0000-0000FC130000}"/>
    <cellStyle name="Percent 2" xfId="890" xr:uid="{00000000-0005-0000-0000-0000FD130000}"/>
    <cellStyle name="Percent 2 2" xfId="5940" xr:uid="{00000000-0005-0000-0000-0000FE130000}"/>
    <cellStyle name="Percent 3" xfId="891" xr:uid="{00000000-0005-0000-0000-0000FF130000}"/>
    <cellStyle name="Pourcentage" xfId="22" builtinId="5"/>
    <cellStyle name="Pourcentage 2" xfId="23" xr:uid="{00000000-0005-0000-0000-000001140000}"/>
    <cellStyle name="Pourcentage 2 10" xfId="1935" xr:uid="{00000000-0005-0000-0000-000002140000}"/>
    <cellStyle name="Pourcentage 2 11" xfId="910" xr:uid="{00000000-0005-0000-0000-000003140000}"/>
    <cellStyle name="Pourcentage 2 12" xfId="2780" xr:uid="{00000000-0005-0000-0000-000004140000}"/>
    <cellStyle name="Pourcentage 2 13" xfId="3084" xr:uid="{00000000-0005-0000-0000-000005140000}"/>
    <cellStyle name="Pourcentage 2 14" xfId="4281" xr:uid="{00000000-0005-0000-0000-000006140000}"/>
    <cellStyle name="Pourcentage 2 15" xfId="5574" xr:uid="{00000000-0005-0000-0000-000007140000}"/>
    <cellStyle name="Pourcentage 2 16" xfId="5941" xr:uid="{00000000-0005-0000-0000-000008140000}"/>
    <cellStyle name="Pourcentage 2 2" xfId="36" xr:uid="{00000000-0005-0000-0000-000009140000}"/>
    <cellStyle name="Pourcentage 2 2 10" xfId="922" xr:uid="{00000000-0005-0000-0000-00000A140000}"/>
    <cellStyle name="Pourcentage 2 2 11" xfId="2792" xr:uid="{00000000-0005-0000-0000-00000B140000}"/>
    <cellStyle name="Pourcentage 2 2 12" xfId="3092" xr:uid="{00000000-0005-0000-0000-00000C140000}"/>
    <cellStyle name="Pourcentage 2 2 13" xfId="4282" xr:uid="{00000000-0005-0000-0000-00000D140000}"/>
    <cellStyle name="Pourcentage 2 2 14" xfId="5575" xr:uid="{00000000-0005-0000-0000-00000E140000}"/>
    <cellStyle name="Pourcentage 2 2 2" xfId="47" xr:uid="{00000000-0005-0000-0000-00000F140000}"/>
    <cellStyle name="Pourcentage 2 2 2 10" xfId="4283" xr:uid="{00000000-0005-0000-0000-000010140000}"/>
    <cellStyle name="Pourcentage 2 2 2 11" xfId="5576" xr:uid="{00000000-0005-0000-0000-000011140000}"/>
    <cellStyle name="Pourcentage 2 2 2 2" xfId="114" xr:uid="{00000000-0005-0000-0000-000012140000}"/>
    <cellStyle name="Pourcentage 2 2 2 2 2" xfId="322" xr:uid="{00000000-0005-0000-0000-000013140000}"/>
    <cellStyle name="Pourcentage 2 2 2 2 2 2" xfId="827" xr:uid="{00000000-0005-0000-0000-000014140000}"/>
    <cellStyle name="Pourcentage 2 2 2 2 2 2 2" xfId="2679" xr:uid="{00000000-0005-0000-0000-000015140000}"/>
    <cellStyle name="Pourcentage 2 2 2 2 2 2 2 2" xfId="4287" xr:uid="{00000000-0005-0000-0000-000016140000}"/>
    <cellStyle name="Pourcentage 2 2 2 2 2 2 2 3" xfId="5580" xr:uid="{00000000-0005-0000-0000-000017140000}"/>
    <cellStyle name="Pourcentage 2 2 2 2 2 2 3" xfId="1705" xr:uid="{00000000-0005-0000-0000-000018140000}"/>
    <cellStyle name="Pourcentage 2 2 2 2 2 2 4" xfId="4286" xr:uid="{00000000-0005-0000-0000-000019140000}"/>
    <cellStyle name="Pourcentage 2 2 2 2 2 2 5" xfId="5579" xr:uid="{00000000-0005-0000-0000-00001A140000}"/>
    <cellStyle name="Pourcentage 2 2 2 2 2 3" xfId="2181" xr:uid="{00000000-0005-0000-0000-00001B140000}"/>
    <cellStyle name="Pourcentage 2 2 2 2 2 3 2" xfId="4288" xr:uid="{00000000-0005-0000-0000-00001C140000}"/>
    <cellStyle name="Pourcentage 2 2 2 2 2 3 3" xfId="5581" xr:uid="{00000000-0005-0000-0000-00001D140000}"/>
    <cellStyle name="Pourcentage 2 2 2 2 2 4" xfId="1161" xr:uid="{00000000-0005-0000-0000-00001E140000}"/>
    <cellStyle name="Pourcentage 2 2 2 2 2 5" xfId="3024" xr:uid="{00000000-0005-0000-0000-00001F140000}"/>
    <cellStyle name="Pourcentage 2 2 2 2 2 6" xfId="4285" xr:uid="{00000000-0005-0000-0000-000020140000}"/>
    <cellStyle name="Pourcentage 2 2 2 2 2 7" xfId="5578" xr:uid="{00000000-0005-0000-0000-000021140000}"/>
    <cellStyle name="Pourcentage 2 2 2 2 3" xfId="493" xr:uid="{00000000-0005-0000-0000-000022140000}"/>
    <cellStyle name="Pourcentage 2 2 2 2 3 2" xfId="2351" xr:uid="{00000000-0005-0000-0000-000023140000}"/>
    <cellStyle name="Pourcentage 2 2 2 2 3 2 2" xfId="4290" xr:uid="{00000000-0005-0000-0000-000024140000}"/>
    <cellStyle name="Pourcentage 2 2 2 2 3 2 3" xfId="5583" xr:uid="{00000000-0005-0000-0000-000025140000}"/>
    <cellStyle name="Pourcentage 2 2 2 2 3 3" xfId="1527" xr:uid="{00000000-0005-0000-0000-000026140000}"/>
    <cellStyle name="Pourcentage 2 2 2 2 3 4" xfId="4289" xr:uid="{00000000-0005-0000-0000-000027140000}"/>
    <cellStyle name="Pourcentage 2 2 2 2 3 5" xfId="5582" xr:uid="{00000000-0005-0000-0000-000028140000}"/>
    <cellStyle name="Pourcentage 2 2 2 2 4" xfId="665" xr:uid="{00000000-0005-0000-0000-000029140000}"/>
    <cellStyle name="Pourcentage 2 2 2 2 4 2" xfId="2520" xr:uid="{00000000-0005-0000-0000-00002A140000}"/>
    <cellStyle name="Pourcentage 2 2 2 2 4 3" xfId="4291" xr:uid="{00000000-0005-0000-0000-00002B140000}"/>
    <cellStyle name="Pourcentage 2 2 2 2 4 4" xfId="5584" xr:uid="{00000000-0005-0000-0000-00002C140000}"/>
    <cellStyle name="Pourcentage 2 2 2 2 5" xfId="2022" xr:uid="{00000000-0005-0000-0000-00002D140000}"/>
    <cellStyle name="Pourcentage 2 2 2 2 6" xfId="997" xr:uid="{00000000-0005-0000-0000-00002E140000}"/>
    <cellStyle name="Pourcentage 2 2 2 2 7" xfId="2867" xr:uid="{00000000-0005-0000-0000-00002F140000}"/>
    <cellStyle name="Pourcentage 2 2 2 2 8" xfId="4284" xr:uid="{00000000-0005-0000-0000-000030140000}"/>
    <cellStyle name="Pourcentage 2 2 2 2 9" xfId="5577" xr:uid="{00000000-0005-0000-0000-000031140000}"/>
    <cellStyle name="Pourcentage 2 2 2 3" xfId="258" xr:uid="{00000000-0005-0000-0000-000032140000}"/>
    <cellStyle name="Pourcentage 2 2 2 3 2" xfId="763" xr:uid="{00000000-0005-0000-0000-000033140000}"/>
    <cellStyle name="Pourcentage 2 2 2 3 2 2" xfId="2615" xr:uid="{00000000-0005-0000-0000-000034140000}"/>
    <cellStyle name="Pourcentage 2 2 2 3 2 2 2" xfId="4294" xr:uid="{00000000-0005-0000-0000-000035140000}"/>
    <cellStyle name="Pourcentage 2 2 2 3 2 2 3" xfId="5587" xr:uid="{00000000-0005-0000-0000-000036140000}"/>
    <cellStyle name="Pourcentage 2 2 2 3 2 3" xfId="1641" xr:uid="{00000000-0005-0000-0000-000037140000}"/>
    <cellStyle name="Pourcentage 2 2 2 3 2 4" xfId="4293" xr:uid="{00000000-0005-0000-0000-000038140000}"/>
    <cellStyle name="Pourcentage 2 2 2 3 2 5" xfId="5586" xr:uid="{00000000-0005-0000-0000-000039140000}"/>
    <cellStyle name="Pourcentage 2 2 2 3 3" xfId="2117" xr:uid="{00000000-0005-0000-0000-00003A140000}"/>
    <cellStyle name="Pourcentage 2 2 2 3 3 2" xfId="4295" xr:uid="{00000000-0005-0000-0000-00003B140000}"/>
    <cellStyle name="Pourcentage 2 2 2 3 3 3" xfId="5588" xr:uid="{00000000-0005-0000-0000-00003C140000}"/>
    <cellStyle name="Pourcentage 2 2 2 3 4" xfId="1097" xr:uid="{00000000-0005-0000-0000-00003D140000}"/>
    <cellStyle name="Pourcentage 2 2 2 3 5" xfId="2960" xr:uid="{00000000-0005-0000-0000-00003E140000}"/>
    <cellStyle name="Pourcentage 2 2 2 3 6" xfId="4292" xr:uid="{00000000-0005-0000-0000-00003F140000}"/>
    <cellStyle name="Pourcentage 2 2 2 3 7" xfId="5585" xr:uid="{00000000-0005-0000-0000-000040140000}"/>
    <cellStyle name="Pourcentage 2 2 2 4" xfId="429" xr:uid="{00000000-0005-0000-0000-000041140000}"/>
    <cellStyle name="Pourcentage 2 2 2 4 2" xfId="2287" xr:uid="{00000000-0005-0000-0000-000042140000}"/>
    <cellStyle name="Pourcentage 2 2 2 4 2 2" xfId="4297" xr:uid="{00000000-0005-0000-0000-000043140000}"/>
    <cellStyle name="Pourcentage 2 2 2 4 2 3" xfId="5590" xr:uid="{00000000-0005-0000-0000-000044140000}"/>
    <cellStyle name="Pourcentage 2 2 2 4 3" xfId="1463" xr:uid="{00000000-0005-0000-0000-000045140000}"/>
    <cellStyle name="Pourcentage 2 2 2 4 4" xfId="4296" xr:uid="{00000000-0005-0000-0000-000046140000}"/>
    <cellStyle name="Pourcentage 2 2 2 4 5" xfId="5589" xr:uid="{00000000-0005-0000-0000-000047140000}"/>
    <cellStyle name="Pourcentage 2 2 2 5" xfId="601" xr:uid="{00000000-0005-0000-0000-000048140000}"/>
    <cellStyle name="Pourcentage 2 2 2 5 2" xfId="2456" xr:uid="{00000000-0005-0000-0000-000049140000}"/>
    <cellStyle name="Pourcentage 2 2 2 5 3" xfId="4298" xr:uid="{00000000-0005-0000-0000-00004A140000}"/>
    <cellStyle name="Pourcentage 2 2 2 5 4" xfId="5591" xr:uid="{00000000-0005-0000-0000-00004B140000}"/>
    <cellStyle name="Pourcentage 2 2 2 6" xfId="1958" xr:uid="{00000000-0005-0000-0000-00004C140000}"/>
    <cellStyle name="Pourcentage 2 2 2 7" xfId="933" xr:uid="{00000000-0005-0000-0000-00004D140000}"/>
    <cellStyle name="Pourcentage 2 2 2 8" xfId="2803" xr:uid="{00000000-0005-0000-0000-00004E140000}"/>
    <cellStyle name="Pourcentage 2 2 2 9" xfId="3103" xr:uid="{00000000-0005-0000-0000-00004F140000}"/>
    <cellStyle name="Pourcentage 2 2 3" xfId="64" xr:uid="{00000000-0005-0000-0000-000050140000}"/>
    <cellStyle name="Pourcentage 2 2 3 10" xfId="4299" xr:uid="{00000000-0005-0000-0000-000051140000}"/>
    <cellStyle name="Pourcentage 2 2 3 11" xfId="5592" xr:uid="{00000000-0005-0000-0000-000052140000}"/>
    <cellStyle name="Pourcentage 2 2 3 2" xfId="130" xr:uid="{00000000-0005-0000-0000-000053140000}"/>
    <cellStyle name="Pourcentage 2 2 3 2 2" xfId="338" xr:uid="{00000000-0005-0000-0000-000054140000}"/>
    <cellStyle name="Pourcentage 2 2 3 2 2 2" xfId="843" xr:uid="{00000000-0005-0000-0000-000055140000}"/>
    <cellStyle name="Pourcentage 2 2 3 2 2 2 2" xfId="2695" xr:uid="{00000000-0005-0000-0000-000056140000}"/>
    <cellStyle name="Pourcentage 2 2 3 2 2 2 2 2" xfId="4303" xr:uid="{00000000-0005-0000-0000-000057140000}"/>
    <cellStyle name="Pourcentage 2 2 3 2 2 2 2 3" xfId="5596" xr:uid="{00000000-0005-0000-0000-000058140000}"/>
    <cellStyle name="Pourcentage 2 2 3 2 2 2 3" xfId="1721" xr:uid="{00000000-0005-0000-0000-000059140000}"/>
    <cellStyle name="Pourcentage 2 2 3 2 2 2 4" xfId="4302" xr:uid="{00000000-0005-0000-0000-00005A140000}"/>
    <cellStyle name="Pourcentage 2 2 3 2 2 2 5" xfId="5595" xr:uid="{00000000-0005-0000-0000-00005B140000}"/>
    <cellStyle name="Pourcentage 2 2 3 2 2 3" xfId="2197" xr:uid="{00000000-0005-0000-0000-00005C140000}"/>
    <cellStyle name="Pourcentage 2 2 3 2 2 3 2" xfId="4304" xr:uid="{00000000-0005-0000-0000-00005D140000}"/>
    <cellStyle name="Pourcentage 2 2 3 2 2 3 3" xfId="5597" xr:uid="{00000000-0005-0000-0000-00005E140000}"/>
    <cellStyle name="Pourcentage 2 2 3 2 2 4" xfId="1177" xr:uid="{00000000-0005-0000-0000-00005F140000}"/>
    <cellStyle name="Pourcentage 2 2 3 2 2 5" xfId="3040" xr:uid="{00000000-0005-0000-0000-000060140000}"/>
    <cellStyle name="Pourcentage 2 2 3 2 2 6" xfId="4301" xr:uid="{00000000-0005-0000-0000-000061140000}"/>
    <cellStyle name="Pourcentage 2 2 3 2 2 7" xfId="5594" xr:uid="{00000000-0005-0000-0000-000062140000}"/>
    <cellStyle name="Pourcentage 2 2 3 2 3" xfId="509" xr:uid="{00000000-0005-0000-0000-000063140000}"/>
    <cellStyle name="Pourcentage 2 2 3 2 3 2" xfId="2367" xr:uid="{00000000-0005-0000-0000-000064140000}"/>
    <cellStyle name="Pourcentage 2 2 3 2 3 2 2" xfId="4306" xr:uid="{00000000-0005-0000-0000-000065140000}"/>
    <cellStyle name="Pourcentage 2 2 3 2 3 2 3" xfId="5599" xr:uid="{00000000-0005-0000-0000-000066140000}"/>
    <cellStyle name="Pourcentage 2 2 3 2 3 3" xfId="1543" xr:uid="{00000000-0005-0000-0000-000067140000}"/>
    <cellStyle name="Pourcentage 2 2 3 2 3 4" xfId="4305" xr:uid="{00000000-0005-0000-0000-000068140000}"/>
    <cellStyle name="Pourcentage 2 2 3 2 3 5" xfId="5598" xr:uid="{00000000-0005-0000-0000-000069140000}"/>
    <cellStyle name="Pourcentage 2 2 3 2 4" xfId="681" xr:uid="{00000000-0005-0000-0000-00006A140000}"/>
    <cellStyle name="Pourcentage 2 2 3 2 4 2" xfId="2536" xr:uid="{00000000-0005-0000-0000-00006B140000}"/>
    <cellStyle name="Pourcentage 2 2 3 2 4 3" xfId="4307" xr:uid="{00000000-0005-0000-0000-00006C140000}"/>
    <cellStyle name="Pourcentage 2 2 3 2 4 4" xfId="5600" xr:uid="{00000000-0005-0000-0000-00006D140000}"/>
    <cellStyle name="Pourcentage 2 2 3 2 5" xfId="2038" xr:uid="{00000000-0005-0000-0000-00006E140000}"/>
    <cellStyle name="Pourcentage 2 2 3 2 6" xfId="1013" xr:uid="{00000000-0005-0000-0000-00006F140000}"/>
    <cellStyle name="Pourcentage 2 2 3 2 7" xfId="2883" xr:uid="{00000000-0005-0000-0000-000070140000}"/>
    <cellStyle name="Pourcentage 2 2 3 2 8" xfId="4300" xr:uid="{00000000-0005-0000-0000-000071140000}"/>
    <cellStyle name="Pourcentage 2 2 3 2 9" xfId="5593" xr:uid="{00000000-0005-0000-0000-000072140000}"/>
    <cellStyle name="Pourcentage 2 2 3 3" xfId="274" xr:uid="{00000000-0005-0000-0000-000073140000}"/>
    <cellStyle name="Pourcentage 2 2 3 3 2" xfId="779" xr:uid="{00000000-0005-0000-0000-000074140000}"/>
    <cellStyle name="Pourcentage 2 2 3 3 2 2" xfId="2631" xr:uid="{00000000-0005-0000-0000-000075140000}"/>
    <cellStyle name="Pourcentage 2 2 3 3 2 2 2" xfId="4310" xr:uid="{00000000-0005-0000-0000-000076140000}"/>
    <cellStyle name="Pourcentage 2 2 3 3 2 2 3" xfId="5603" xr:uid="{00000000-0005-0000-0000-000077140000}"/>
    <cellStyle name="Pourcentage 2 2 3 3 2 3" xfId="1657" xr:uid="{00000000-0005-0000-0000-000078140000}"/>
    <cellStyle name="Pourcentage 2 2 3 3 2 4" xfId="4309" xr:uid="{00000000-0005-0000-0000-000079140000}"/>
    <cellStyle name="Pourcentage 2 2 3 3 2 5" xfId="5602" xr:uid="{00000000-0005-0000-0000-00007A140000}"/>
    <cellStyle name="Pourcentage 2 2 3 3 3" xfId="2133" xr:uid="{00000000-0005-0000-0000-00007B140000}"/>
    <cellStyle name="Pourcentage 2 2 3 3 3 2" xfId="4311" xr:uid="{00000000-0005-0000-0000-00007C140000}"/>
    <cellStyle name="Pourcentage 2 2 3 3 3 3" xfId="5604" xr:uid="{00000000-0005-0000-0000-00007D140000}"/>
    <cellStyle name="Pourcentage 2 2 3 3 4" xfId="1113" xr:uid="{00000000-0005-0000-0000-00007E140000}"/>
    <cellStyle name="Pourcentage 2 2 3 3 5" xfId="2976" xr:uid="{00000000-0005-0000-0000-00007F140000}"/>
    <cellStyle name="Pourcentage 2 2 3 3 6" xfId="4308" xr:uid="{00000000-0005-0000-0000-000080140000}"/>
    <cellStyle name="Pourcentage 2 2 3 3 7" xfId="5601" xr:uid="{00000000-0005-0000-0000-000081140000}"/>
    <cellStyle name="Pourcentage 2 2 3 4" xfId="445" xr:uid="{00000000-0005-0000-0000-000082140000}"/>
    <cellStyle name="Pourcentage 2 2 3 4 2" xfId="2303" xr:uid="{00000000-0005-0000-0000-000083140000}"/>
    <cellStyle name="Pourcentage 2 2 3 4 2 2" xfId="4313" xr:uid="{00000000-0005-0000-0000-000084140000}"/>
    <cellStyle name="Pourcentage 2 2 3 4 2 3" xfId="5606" xr:uid="{00000000-0005-0000-0000-000085140000}"/>
    <cellStyle name="Pourcentage 2 2 3 4 3" xfId="1479" xr:uid="{00000000-0005-0000-0000-000086140000}"/>
    <cellStyle name="Pourcentage 2 2 3 4 4" xfId="4312" xr:uid="{00000000-0005-0000-0000-000087140000}"/>
    <cellStyle name="Pourcentage 2 2 3 4 5" xfId="5605" xr:uid="{00000000-0005-0000-0000-000088140000}"/>
    <cellStyle name="Pourcentage 2 2 3 5" xfId="617" xr:uid="{00000000-0005-0000-0000-000089140000}"/>
    <cellStyle name="Pourcentage 2 2 3 5 2" xfId="2472" xr:uid="{00000000-0005-0000-0000-00008A140000}"/>
    <cellStyle name="Pourcentage 2 2 3 5 3" xfId="4314" xr:uid="{00000000-0005-0000-0000-00008B140000}"/>
    <cellStyle name="Pourcentage 2 2 3 5 4" xfId="5607" xr:uid="{00000000-0005-0000-0000-00008C140000}"/>
    <cellStyle name="Pourcentage 2 2 3 6" xfId="1974" xr:uid="{00000000-0005-0000-0000-00008D140000}"/>
    <cellStyle name="Pourcentage 2 2 3 7" xfId="949" xr:uid="{00000000-0005-0000-0000-00008E140000}"/>
    <cellStyle name="Pourcentage 2 2 3 8" xfId="2819" xr:uid="{00000000-0005-0000-0000-00008F140000}"/>
    <cellStyle name="Pourcentage 2 2 3 9" xfId="3119" xr:uid="{00000000-0005-0000-0000-000090140000}"/>
    <cellStyle name="Pourcentage 2 2 4" xfId="79" xr:uid="{00000000-0005-0000-0000-000091140000}"/>
    <cellStyle name="Pourcentage 2 2 4 10" xfId="4315" xr:uid="{00000000-0005-0000-0000-000092140000}"/>
    <cellStyle name="Pourcentage 2 2 4 11" xfId="5608" xr:uid="{00000000-0005-0000-0000-000093140000}"/>
    <cellStyle name="Pourcentage 2 2 4 2" xfId="144" xr:uid="{00000000-0005-0000-0000-000094140000}"/>
    <cellStyle name="Pourcentage 2 2 4 2 2" xfId="352" xr:uid="{00000000-0005-0000-0000-000095140000}"/>
    <cellStyle name="Pourcentage 2 2 4 2 2 2" xfId="857" xr:uid="{00000000-0005-0000-0000-000096140000}"/>
    <cellStyle name="Pourcentage 2 2 4 2 2 2 2" xfId="2709" xr:uid="{00000000-0005-0000-0000-000097140000}"/>
    <cellStyle name="Pourcentage 2 2 4 2 2 2 2 2" xfId="4319" xr:uid="{00000000-0005-0000-0000-000098140000}"/>
    <cellStyle name="Pourcentage 2 2 4 2 2 2 2 3" xfId="5612" xr:uid="{00000000-0005-0000-0000-000099140000}"/>
    <cellStyle name="Pourcentage 2 2 4 2 2 2 3" xfId="1735" xr:uid="{00000000-0005-0000-0000-00009A140000}"/>
    <cellStyle name="Pourcentage 2 2 4 2 2 2 4" xfId="4318" xr:uid="{00000000-0005-0000-0000-00009B140000}"/>
    <cellStyle name="Pourcentage 2 2 4 2 2 2 5" xfId="5611" xr:uid="{00000000-0005-0000-0000-00009C140000}"/>
    <cellStyle name="Pourcentage 2 2 4 2 2 3" xfId="2211" xr:uid="{00000000-0005-0000-0000-00009D140000}"/>
    <cellStyle name="Pourcentage 2 2 4 2 2 3 2" xfId="4320" xr:uid="{00000000-0005-0000-0000-00009E140000}"/>
    <cellStyle name="Pourcentage 2 2 4 2 2 3 3" xfId="5613" xr:uid="{00000000-0005-0000-0000-00009F140000}"/>
    <cellStyle name="Pourcentage 2 2 4 2 2 4" xfId="1191" xr:uid="{00000000-0005-0000-0000-0000A0140000}"/>
    <cellStyle name="Pourcentage 2 2 4 2 2 5" xfId="3054" xr:uid="{00000000-0005-0000-0000-0000A1140000}"/>
    <cellStyle name="Pourcentage 2 2 4 2 2 6" xfId="4317" xr:uid="{00000000-0005-0000-0000-0000A2140000}"/>
    <cellStyle name="Pourcentage 2 2 4 2 2 7" xfId="5610" xr:uid="{00000000-0005-0000-0000-0000A3140000}"/>
    <cellStyle name="Pourcentage 2 2 4 2 3" xfId="523" xr:uid="{00000000-0005-0000-0000-0000A4140000}"/>
    <cellStyle name="Pourcentage 2 2 4 2 3 2" xfId="2381" xr:uid="{00000000-0005-0000-0000-0000A5140000}"/>
    <cellStyle name="Pourcentage 2 2 4 2 3 2 2" xfId="4322" xr:uid="{00000000-0005-0000-0000-0000A6140000}"/>
    <cellStyle name="Pourcentage 2 2 4 2 3 2 3" xfId="5615" xr:uid="{00000000-0005-0000-0000-0000A7140000}"/>
    <cellStyle name="Pourcentage 2 2 4 2 3 3" xfId="1557" xr:uid="{00000000-0005-0000-0000-0000A8140000}"/>
    <cellStyle name="Pourcentage 2 2 4 2 3 4" xfId="4321" xr:uid="{00000000-0005-0000-0000-0000A9140000}"/>
    <cellStyle name="Pourcentage 2 2 4 2 3 5" xfId="5614" xr:uid="{00000000-0005-0000-0000-0000AA140000}"/>
    <cellStyle name="Pourcentage 2 2 4 2 4" xfId="695" xr:uid="{00000000-0005-0000-0000-0000AB140000}"/>
    <cellStyle name="Pourcentage 2 2 4 2 4 2" xfId="2550" xr:uid="{00000000-0005-0000-0000-0000AC140000}"/>
    <cellStyle name="Pourcentage 2 2 4 2 4 3" xfId="4323" xr:uid="{00000000-0005-0000-0000-0000AD140000}"/>
    <cellStyle name="Pourcentage 2 2 4 2 4 4" xfId="5616" xr:uid="{00000000-0005-0000-0000-0000AE140000}"/>
    <cellStyle name="Pourcentage 2 2 4 2 5" xfId="2052" xr:uid="{00000000-0005-0000-0000-0000AF140000}"/>
    <cellStyle name="Pourcentage 2 2 4 2 6" xfId="1027" xr:uid="{00000000-0005-0000-0000-0000B0140000}"/>
    <cellStyle name="Pourcentage 2 2 4 2 7" xfId="2897" xr:uid="{00000000-0005-0000-0000-0000B1140000}"/>
    <cellStyle name="Pourcentage 2 2 4 2 8" xfId="4316" xr:uid="{00000000-0005-0000-0000-0000B2140000}"/>
    <cellStyle name="Pourcentage 2 2 4 2 9" xfId="5609" xr:uid="{00000000-0005-0000-0000-0000B3140000}"/>
    <cellStyle name="Pourcentage 2 2 4 3" xfId="288" xr:uid="{00000000-0005-0000-0000-0000B4140000}"/>
    <cellStyle name="Pourcentage 2 2 4 3 2" xfId="793" xr:uid="{00000000-0005-0000-0000-0000B5140000}"/>
    <cellStyle name="Pourcentage 2 2 4 3 2 2" xfId="2645" xr:uid="{00000000-0005-0000-0000-0000B6140000}"/>
    <cellStyle name="Pourcentage 2 2 4 3 2 2 2" xfId="4326" xr:uid="{00000000-0005-0000-0000-0000B7140000}"/>
    <cellStyle name="Pourcentage 2 2 4 3 2 2 3" xfId="5619" xr:uid="{00000000-0005-0000-0000-0000B8140000}"/>
    <cellStyle name="Pourcentage 2 2 4 3 2 3" xfId="1671" xr:uid="{00000000-0005-0000-0000-0000B9140000}"/>
    <cellStyle name="Pourcentage 2 2 4 3 2 4" xfId="4325" xr:uid="{00000000-0005-0000-0000-0000BA140000}"/>
    <cellStyle name="Pourcentage 2 2 4 3 2 5" xfId="5618" xr:uid="{00000000-0005-0000-0000-0000BB140000}"/>
    <cellStyle name="Pourcentage 2 2 4 3 3" xfId="2147" xr:uid="{00000000-0005-0000-0000-0000BC140000}"/>
    <cellStyle name="Pourcentage 2 2 4 3 3 2" xfId="4327" xr:uid="{00000000-0005-0000-0000-0000BD140000}"/>
    <cellStyle name="Pourcentage 2 2 4 3 3 3" xfId="5620" xr:uid="{00000000-0005-0000-0000-0000BE140000}"/>
    <cellStyle name="Pourcentage 2 2 4 3 4" xfId="1127" xr:uid="{00000000-0005-0000-0000-0000BF140000}"/>
    <cellStyle name="Pourcentage 2 2 4 3 5" xfId="2990" xr:uid="{00000000-0005-0000-0000-0000C0140000}"/>
    <cellStyle name="Pourcentage 2 2 4 3 6" xfId="4324" xr:uid="{00000000-0005-0000-0000-0000C1140000}"/>
    <cellStyle name="Pourcentage 2 2 4 3 7" xfId="5617" xr:uid="{00000000-0005-0000-0000-0000C2140000}"/>
    <cellStyle name="Pourcentage 2 2 4 4" xfId="459" xr:uid="{00000000-0005-0000-0000-0000C3140000}"/>
    <cellStyle name="Pourcentage 2 2 4 4 2" xfId="2317" xr:uid="{00000000-0005-0000-0000-0000C4140000}"/>
    <cellStyle name="Pourcentage 2 2 4 4 2 2" xfId="4329" xr:uid="{00000000-0005-0000-0000-0000C5140000}"/>
    <cellStyle name="Pourcentage 2 2 4 4 2 3" xfId="5622" xr:uid="{00000000-0005-0000-0000-0000C6140000}"/>
    <cellStyle name="Pourcentage 2 2 4 4 3" xfId="1493" xr:uid="{00000000-0005-0000-0000-0000C7140000}"/>
    <cellStyle name="Pourcentage 2 2 4 4 4" xfId="4328" xr:uid="{00000000-0005-0000-0000-0000C8140000}"/>
    <cellStyle name="Pourcentage 2 2 4 4 5" xfId="5621" xr:uid="{00000000-0005-0000-0000-0000C9140000}"/>
    <cellStyle name="Pourcentage 2 2 4 5" xfId="631" xr:uid="{00000000-0005-0000-0000-0000CA140000}"/>
    <cellStyle name="Pourcentage 2 2 4 5 2" xfId="2486" xr:uid="{00000000-0005-0000-0000-0000CB140000}"/>
    <cellStyle name="Pourcentage 2 2 4 5 3" xfId="4330" xr:uid="{00000000-0005-0000-0000-0000CC140000}"/>
    <cellStyle name="Pourcentage 2 2 4 5 4" xfId="5623" xr:uid="{00000000-0005-0000-0000-0000CD140000}"/>
    <cellStyle name="Pourcentage 2 2 4 6" xfId="1988" xr:uid="{00000000-0005-0000-0000-0000CE140000}"/>
    <cellStyle name="Pourcentage 2 2 4 7" xfId="963" xr:uid="{00000000-0005-0000-0000-0000CF140000}"/>
    <cellStyle name="Pourcentage 2 2 4 8" xfId="2833" xr:uid="{00000000-0005-0000-0000-0000D0140000}"/>
    <cellStyle name="Pourcentage 2 2 4 9" xfId="3133" xr:uid="{00000000-0005-0000-0000-0000D1140000}"/>
    <cellStyle name="Pourcentage 2 2 5" xfId="103" xr:uid="{00000000-0005-0000-0000-0000D2140000}"/>
    <cellStyle name="Pourcentage 2 2 5 2" xfId="311" xr:uid="{00000000-0005-0000-0000-0000D3140000}"/>
    <cellStyle name="Pourcentage 2 2 5 2 2" xfId="816" xr:uid="{00000000-0005-0000-0000-0000D4140000}"/>
    <cellStyle name="Pourcentage 2 2 5 2 2 2" xfId="2668" xr:uid="{00000000-0005-0000-0000-0000D5140000}"/>
    <cellStyle name="Pourcentage 2 2 5 2 2 2 2" xfId="4334" xr:uid="{00000000-0005-0000-0000-0000D6140000}"/>
    <cellStyle name="Pourcentage 2 2 5 2 2 2 3" xfId="5627" xr:uid="{00000000-0005-0000-0000-0000D7140000}"/>
    <cellStyle name="Pourcentage 2 2 5 2 2 3" xfId="1694" xr:uid="{00000000-0005-0000-0000-0000D8140000}"/>
    <cellStyle name="Pourcentage 2 2 5 2 2 4" xfId="4333" xr:uid="{00000000-0005-0000-0000-0000D9140000}"/>
    <cellStyle name="Pourcentage 2 2 5 2 2 5" xfId="5626" xr:uid="{00000000-0005-0000-0000-0000DA140000}"/>
    <cellStyle name="Pourcentage 2 2 5 2 3" xfId="2170" xr:uid="{00000000-0005-0000-0000-0000DB140000}"/>
    <cellStyle name="Pourcentage 2 2 5 2 3 2" xfId="4335" xr:uid="{00000000-0005-0000-0000-0000DC140000}"/>
    <cellStyle name="Pourcentage 2 2 5 2 3 3" xfId="5628" xr:uid="{00000000-0005-0000-0000-0000DD140000}"/>
    <cellStyle name="Pourcentage 2 2 5 2 4" xfId="1150" xr:uid="{00000000-0005-0000-0000-0000DE140000}"/>
    <cellStyle name="Pourcentage 2 2 5 2 5" xfId="3013" xr:uid="{00000000-0005-0000-0000-0000DF140000}"/>
    <cellStyle name="Pourcentage 2 2 5 2 6" xfId="4332" xr:uid="{00000000-0005-0000-0000-0000E0140000}"/>
    <cellStyle name="Pourcentage 2 2 5 2 7" xfId="5625" xr:uid="{00000000-0005-0000-0000-0000E1140000}"/>
    <cellStyle name="Pourcentage 2 2 5 3" xfId="482" xr:uid="{00000000-0005-0000-0000-0000E2140000}"/>
    <cellStyle name="Pourcentage 2 2 5 3 2" xfId="2340" xr:uid="{00000000-0005-0000-0000-0000E3140000}"/>
    <cellStyle name="Pourcentage 2 2 5 3 2 2" xfId="4337" xr:uid="{00000000-0005-0000-0000-0000E4140000}"/>
    <cellStyle name="Pourcentage 2 2 5 3 2 3" xfId="5630" xr:uid="{00000000-0005-0000-0000-0000E5140000}"/>
    <cellStyle name="Pourcentage 2 2 5 3 3" xfId="1516" xr:uid="{00000000-0005-0000-0000-0000E6140000}"/>
    <cellStyle name="Pourcentage 2 2 5 3 4" xfId="4336" xr:uid="{00000000-0005-0000-0000-0000E7140000}"/>
    <cellStyle name="Pourcentage 2 2 5 3 5" xfId="5629" xr:uid="{00000000-0005-0000-0000-0000E8140000}"/>
    <cellStyle name="Pourcentage 2 2 5 4" xfId="654" xr:uid="{00000000-0005-0000-0000-0000E9140000}"/>
    <cellStyle name="Pourcentage 2 2 5 4 2" xfId="2509" xr:uid="{00000000-0005-0000-0000-0000EA140000}"/>
    <cellStyle name="Pourcentage 2 2 5 4 3" xfId="4338" xr:uid="{00000000-0005-0000-0000-0000EB140000}"/>
    <cellStyle name="Pourcentage 2 2 5 4 4" xfId="5631" xr:uid="{00000000-0005-0000-0000-0000EC140000}"/>
    <cellStyle name="Pourcentage 2 2 5 5" xfId="2011" xr:uid="{00000000-0005-0000-0000-0000ED140000}"/>
    <cellStyle name="Pourcentage 2 2 5 6" xfId="986" xr:uid="{00000000-0005-0000-0000-0000EE140000}"/>
    <cellStyle name="Pourcentage 2 2 5 7" xfId="2856" xr:uid="{00000000-0005-0000-0000-0000EF140000}"/>
    <cellStyle name="Pourcentage 2 2 5 8" xfId="4331" xr:uid="{00000000-0005-0000-0000-0000F0140000}"/>
    <cellStyle name="Pourcentage 2 2 5 9" xfId="5624" xr:uid="{00000000-0005-0000-0000-0000F1140000}"/>
    <cellStyle name="Pourcentage 2 2 6" xfId="247" xr:uid="{00000000-0005-0000-0000-0000F2140000}"/>
    <cellStyle name="Pourcentage 2 2 6 2" xfId="752" xr:uid="{00000000-0005-0000-0000-0000F3140000}"/>
    <cellStyle name="Pourcentage 2 2 6 2 2" xfId="2604" xr:uid="{00000000-0005-0000-0000-0000F4140000}"/>
    <cellStyle name="Pourcentage 2 2 6 2 2 2" xfId="4341" xr:uid="{00000000-0005-0000-0000-0000F5140000}"/>
    <cellStyle name="Pourcentage 2 2 6 2 2 3" xfId="5634" xr:uid="{00000000-0005-0000-0000-0000F6140000}"/>
    <cellStyle name="Pourcentage 2 2 6 2 3" xfId="1630" xr:uid="{00000000-0005-0000-0000-0000F7140000}"/>
    <cellStyle name="Pourcentage 2 2 6 2 4" xfId="4340" xr:uid="{00000000-0005-0000-0000-0000F8140000}"/>
    <cellStyle name="Pourcentage 2 2 6 2 5" xfId="5633" xr:uid="{00000000-0005-0000-0000-0000F9140000}"/>
    <cellStyle name="Pourcentage 2 2 6 3" xfId="2106" xr:uid="{00000000-0005-0000-0000-0000FA140000}"/>
    <cellStyle name="Pourcentage 2 2 6 3 2" xfId="4342" xr:uid="{00000000-0005-0000-0000-0000FB140000}"/>
    <cellStyle name="Pourcentage 2 2 6 3 3" xfId="5635" xr:uid="{00000000-0005-0000-0000-0000FC140000}"/>
    <cellStyle name="Pourcentage 2 2 6 4" xfId="1086" xr:uid="{00000000-0005-0000-0000-0000FD140000}"/>
    <cellStyle name="Pourcentage 2 2 6 5" xfId="2949" xr:uid="{00000000-0005-0000-0000-0000FE140000}"/>
    <cellStyle name="Pourcentage 2 2 6 6" xfId="4339" xr:uid="{00000000-0005-0000-0000-0000FF140000}"/>
    <cellStyle name="Pourcentage 2 2 6 7" xfId="5632" xr:uid="{00000000-0005-0000-0000-000000150000}"/>
    <cellStyle name="Pourcentage 2 2 7" xfId="418" xr:uid="{00000000-0005-0000-0000-000001150000}"/>
    <cellStyle name="Pourcentage 2 2 7 2" xfId="2276" xr:uid="{00000000-0005-0000-0000-000002150000}"/>
    <cellStyle name="Pourcentage 2 2 7 2 2" xfId="4344" xr:uid="{00000000-0005-0000-0000-000003150000}"/>
    <cellStyle name="Pourcentage 2 2 7 2 3" xfId="5637" xr:uid="{00000000-0005-0000-0000-000004150000}"/>
    <cellStyle name="Pourcentage 2 2 7 3" xfId="1452" xr:uid="{00000000-0005-0000-0000-000005150000}"/>
    <cellStyle name="Pourcentage 2 2 7 4" xfId="4343" xr:uid="{00000000-0005-0000-0000-000006150000}"/>
    <cellStyle name="Pourcentage 2 2 7 5" xfId="5636" xr:uid="{00000000-0005-0000-0000-000007150000}"/>
    <cellStyle name="Pourcentage 2 2 8" xfId="590" xr:uid="{00000000-0005-0000-0000-000008150000}"/>
    <cellStyle name="Pourcentage 2 2 8 2" xfId="2445" xr:uid="{00000000-0005-0000-0000-000009150000}"/>
    <cellStyle name="Pourcentage 2 2 8 3" xfId="4345" xr:uid="{00000000-0005-0000-0000-00000A150000}"/>
    <cellStyle name="Pourcentage 2 2 8 4" xfId="5638" xr:uid="{00000000-0005-0000-0000-00000B150000}"/>
    <cellStyle name="Pourcentage 2 2 9" xfId="1947" xr:uid="{00000000-0005-0000-0000-00000C150000}"/>
    <cellStyle name="Pourcentage 2 3" xfId="38" xr:uid="{00000000-0005-0000-0000-00000D150000}"/>
    <cellStyle name="Pourcentage 2 3 10" xfId="924" xr:uid="{00000000-0005-0000-0000-00000E150000}"/>
    <cellStyle name="Pourcentage 2 3 11" xfId="2794" xr:uid="{00000000-0005-0000-0000-00000F150000}"/>
    <cellStyle name="Pourcentage 2 3 12" xfId="3094" xr:uid="{00000000-0005-0000-0000-000010150000}"/>
    <cellStyle name="Pourcentage 2 3 13" xfId="4346" xr:uid="{00000000-0005-0000-0000-000011150000}"/>
    <cellStyle name="Pourcentage 2 3 14" xfId="5639" xr:uid="{00000000-0005-0000-0000-000012150000}"/>
    <cellStyle name="Pourcentage 2 3 2" xfId="57" xr:uid="{00000000-0005-0000-0000-000013150000}"/>
    <cellStyle name="Pourcentage 2 3 2 10" xfId="4347" xr:uid="{00000000-0005-0000-0000-000014150000}"/>
    <cellStyle name="Pourcentage 2 3 2 11" xfId="5640" xr:uid="{00000000-0005-0000-0000-000015150000}"/>
    <cellStyle name="Pourcentage 2 3 2 2" xfId="123" xr:uid="{00000000-0005-0000-0000-000016150000}"/>
    <cellStyle name="Pourcentage 2 3 2 2 2" xfId="331" xr:uid="{00000000-0005-0000-0000-000017150000}"/>
    <cellStyle name="Pourcentage 2 3 2 2 2 2" xfId="836" xr:uid="{00000000-0005-0000-0000-000018150000}"/>
    <cellStyle name="Pourcentage 2 3 2 2 2 2 2" xfId="2688" xr:uid="{00000000-0005-0000-0000-000019150000}"/>
    <cellStyle name="Pourcentage 2 3 2 2 2 2 2 2" xfId="4351" xr:uid="{00000000-0005-0000-0000-00001A150000}"/>
    <cellStyle name="Pourcentage 2 3 2 2 2 2 2 3" xfId="5644" xr:uid="{00000000-0005-0000-0000-00001B150000}"/>
    <cellStyle name="Pourcentage 2 3 2 2 2 2 3" xfId="1714" xr:uid="{00000000-0005-0000-0000-00001C150000}"/>
    <cellStyle name="Pourcentage 2 3 2 2 2 2 4" xfId="4350" xr:uid="{00000000-0005-0000-0000-00001D150000}"/>
    <cellStyle name="Pourcentage 2 3 2 2 2 2 5" xfId="5643" xr:uid="{00000000-0005-0000-0000-00001E150000}"/>
    <cellStyle name="Pourcentage 2 3 2 2 2 3" xfId="2190" xr:uid="{00000000-0005-0000-0000-00001F150000}"/>
    <cellStyle name="Pourcentage 2 3 2 2 2 3 2" xfId="4352" xr:uid="{00000000-0005-0000-0000-000020150000}"/>
    <cellStyle name="Pourcentage 2 3 2 2 2 3 3" xfId="5645" xr:uid="{00000000-0005-0000-0000-000021150000}"/>
    <cellStyle name="Pourcentage 2 3 2 2 2 4" xfId="1170" xr:uid="{00000000-0005-0000-0000-000022150000}"/>
    <cellStyle name="Pourcentage 2 3 2 2 2 5" xfId="3033" xr:uid="{00000000-0005-0000-0000-000023150000}"/>
    <cellStyle name="Pourcentage 2 3 2 2 2 6" xfId="4349" xr:uid="{00000000-0005-0000-0000-000024150000}"/>
    <cellStyle name="Pourcentage 2 3 2 2 2 7" xfId="5642" xr:uid="{00000000-0005-0000-0000-000025150000}"/>
    <cellStyle name="Pourcentage 2 3 2 2 3" xfId="502" xr:uid="{00000000-0005-0000-0000-000026150000}"/>
    <cellStyle name="Pourcentage 2 3 2 2 3 2" xfId="2360" xr:uid="{00000000-0005-0000-0000-000027150000}"/>
    <cellStyle name="Pourcentage 2 3 2 2 3 2 2" xfId="4354" xr:uid="{00000000-0005-0000-0000-000028150000}"/>
    <cellStyle name="Pourcentage 2 3 2 2 3 2 3" xfId="5647" xr:uid="{00000000-0005-0000-0000-000029150000}"/>
    <cellStyle name="Pourcentage 2 3 2 2 3 3" xfId="1536" xr:uid="{00000000-0005-0000-0000-00002A150000}"/>
    <cellStyle name="Pourcentage 2 3 2 2 3 4" xfId="4353" xr:uid="{00000000-0005-0000-0000-00002B150000}"/>
    <cellStyle name="Pourcentage 2 3 2 2 3 5" xfId="5646" xr:uid="{00000000-0005-0000-0000-00002C150000}"/>
    <cellStyle name="Pourcentage 2 3 2 2 4" xfId="674" xr:uid="{00000000-0005-0000-0000-00002D150000}"/>
    <cellStyle name="Pourcentage 2 3 2 2 4 2" xfId="2529" xr:uid="{00000000-0005-0000-0000-00002E150000}"/>
    <cellStyle name="Pourcentage 2 3 2 2 4 3" xfId="4355" xr:uid="{00000000-0005-0000-0000-00002F150000}"/>
    <cellStyle name="Pourcentage 2 3 2 2 4 4" xfId="5648" xr:uid="{00000000-0005-0000-0000-000030150000}"/>
    <cellStyle name="Pourcentage 2 3 2 2 5" xfId="2031" xr:uid="{00000000-0005-0000-0000-000031150000}"/>
    <cellStyle name="Pourcentage 2 3 2 2 6" xfId="1006" xr:uid="{00000000-0005-0000-0000-000032150000}"/>
    <cellStyle name="Pourcentage 2 3 2 2 7" xfId="2876" xr:uid="{00000000-0005-0000-0000-000033150000}"/>
    <cellStyle name="Pourcentage 2 3 2 2 8" xfId="4348" xr:uid="{00000000-0005-0000-0000-000034150000}"/>
    <cellStyle name="Pourcentage 2 3 2 2 9" xfId="5641" xr:uid="{00000000-0005-0000-0000-000035150000}"/>
    <cellStyle name="Pourcentage 2 3 2 3" xfId="267" xr:uid="{00000000-0005-0000-0000-000036150000}"/>
    <cellStyle name="Pourcentage 2 3 2 3 2" xfId="772" xr:uid="{00000000-0005-0000-0000-000037150000}"/>
    <cellStyle name="Pourcentage 2 3 2 3 2 2" xfId="2624" xr:uid="{00000000-0005-0000-0000-000038150000}"/>
    <cellStyle name="Pourcentage 2 3 2 3 2 2 2" xfId="4358" xr:uid="{00000000-0005-0000-0000-000039150000}"/>
    <cellStyle name="Pourcentage 2 3 2 3 2 2 3" xfId="5651" xr:uid="{00000000-0005-0000-0000-00003A150000}"/>
    <cellStyle name="Pourcentage 2 3 2 3 2 3" xfId="1650" xr:uid="{00000000-0005-0000-0000-00003B150000}"/>
    <cellStyle name="Pourcentage 2 3 2 3 2 4" xfId="4357" xr:uid="{00000000-0005-0000-0000-00003C150000}"/>
    <cellStyle name="Pourcentage 2 3 2 3 2 5" xfId="5650" xr:uid="{00000000-0005-0000-0000-00003D150000}"/>
    <cellStyle name="Pourcentage 2 3 2 3 3" xfId="2126" xr:uid="{00000000-0005-0000-0000-00003E150000}"/>
    <cellStyle name="Pourcentage 2 3 2 3 3 2" xfId="4359" xr:uid="{00000000-0005-0000-0000-00003F150000}"/>
    <cellStyle name="Pourcentage 2 3 2 3 3 3" xfId="5652" xr:uid="{00000000-0005-0000-0000-000040150000}"/>
    <cellStyle name="Pourcentage 2 3 2 3 4" xfId="1106" xr:uid="{00000000-0005-0000-0000-000041150000}"/>
    <cellStyle name="Pourcentage 2 3 2 3 5" xfId="2969" xr:uid="{00000000-0005-0000-0000-000042150000}"/>
    <cellStyle name="Pourcentage 2 3 2 3 6" xfId="4356" xr:uid="{00000000-0005-0000-0000-000043150000}"/>
    <cellStyle name="Pourcentage 2 3 2 3 7" xfId="5649" xr:uid="{00000000-0005-0000-0000-000044150000}"/>
    <cellStyle name="Pourcentage 2 3 2 4" xfId="438" xr:uid="{00000000-0005-0000-0000-000045150000}"/>
    <cellStyle name="Pourcentage 2 3 2 4 2" xfId="2296" xr:uid="{00000000-0005-0000-0000-000046150000}"/>
    <cellStyle name="Pourcentage 2 3 2 4 2 2" xfId="4361" xr:uid="{00000000-0005-0000-0000-000047150000}"/>
    <cellStyle name="Pourcentage 2 3 2 4 2 3" xfId="5654" xr:uid="{00000000-0005-0000-0000-000048150000}"/>
    <cellStyle name="Pourcentage 2 3 2 4 3" xfId="1472" xr:uid="{00000000-0005-0000-0000-000049150000}"/>
    <cellStyle name="Pourcentage 2 3 2 4 4" xfId="4360" xr:uid="{00000000-0005-0000-0000-00004A150000}"/>
    <cellStyle name="Pourcentage 2 3 2 4 5" xfId="5653" xr:uid="{00000000-0005-0000-0000-00004B150000}"/>
    <cellStyle name="Pourcentage 2 3 2 5" xfId="610" xr:uid="{00000000-0005-0000-0000-00004C150000}"/>
    <cellStyle name="Pourcentage 2 3 2 5 2" xfId="2465" xr:uid="{00000000-0005-0000-0000-00004D150000}"/>
    <cellStyle name="Pourcentage 2 3 2 5 3" xfId="4362" xr:uid="{00000000-0005-0000-0000-00004E150000}"/>
    <cellStyle name="Pourcentage 2 3 2 5 4" xfId="5655" xr:uid="{00000000-0005-0000-0000-00004F150000}"/>
    <cellStyle name="Pourcentage 2 3 2 6" xfId="1967" xr:uid="{00000000-0005-0000-0000-000050150000}"/>
    <cellStyle name="Pourcentage 2 3 2 7" xfId="942" xr:uid="{00000000-0005-0000-0000-000051150000}"/>
    <cellStyle name="Pourcentage 2 3 2 8" xfId="2812" xr:uid="{00000000-0005-0000-0000-000052150000}"/>
    <cellStyle name="Pourcentage 2 3 2 9" xfId="3112" xr:uid="{00000000-0005-0000-0000-000053150000}"/>
    <cellStyle name="Pourcentage 2 3 3" xfId="74" xr:uid="{00000000-0005-0000-0000-000054150000}"/>
    <cellStyle name="Pourcentage 2 3 3 10" xfId="4363" xr:uid="{00000000-0005-0000-0000-000055150000}"/>
    <cellStyle name="Pourcentage 2 3 3 11" xfId="5656" xr:uid="{00000000-0005-0000-0000-000056150000}"/>
    <cellStyle name="Pourcentage 2 3 3 2" xfId="139" xr:uid="{00000000-0005-0000-0000-000057150000}"/>
    <cellStyle name="Pourcentage 2 3 3 2 2" xfId="347" xr:uid="{00000000-0005-0000-0000-000058150000}"/>
    <cellStyle name="Pourcentage 2 3 3 2 2 2" xfId="852" xr:uid="{00000000-0005-0000-0000-000059150000}"/>
    <cellStyle name="Pourcentage 2 3 3 2 2 2 2" xfId="2704" xr:uid="{00000000-0005-0000-0000-00005A150000}"/>
    <cellStyle name="Pourcentage 2 3 3 2 2 2 2 2" xfId="4367" xr:uid="{00000000-0005-0000-0000-00005B150000}"/>
    <cellStyle name="Pourcentage 2 3 3 2 2 2 2 3" xfId="5660" xr:uid="{00000000-0005-0000-0000-00005C150000}"/>
    <cellStyle name="Pourcentage 2 3 3 2 2 2 3" xfId="1730" xr:uid="{00000000-0005-0000-0000-00005D150000}"/>
    <cellStyle name="Pourcentage 2 3 3 2 2 2 4" xfId="4366" xr:uid="{00000000-0005-0000-0000-00005E150000}"/>
    <cellStyle name="Pourcentage 2 3 3 2 2 2 5" xfId="5659" xr:uid="{00000000-0005-0000-0000-00005F150000}"/>
    <cellStyle name="Pourcentage 2 3 3 2 2 3" xfId="2206" xr:uid="{00000000-0005-0000-0000-000060150000}"/>
    <cellStyle name="Pourcentage 2 3 3 2 2 3 2" xfId="4368" xr:uid="{00000000-0005-0000-0000-000061150000}"/>
    <cellStyle name="Pourcentage 2 3 3 2 2 3 3" xfId="5661" xr:uid="{00000000-0005-0000-0000-000062150000}"/>
    <cellStyle name="Pourcentage 2 3 3 2 2 4" xfId="1186" xr:uid="{00000000-0005-0000-0000-000063150000}"/>
    <cellStyle name="Pourcentage 2 3 3 2 2 5" xfId="3049" xr:uid="{00000000-0005-0000-0000-000064150000}"/>
    <cellStyle name="Pourcentage 2 3 3 2 2 6" xfId="4365" xr:uid="{00000000-0005-0000-0000-000065150000}"/>
    <cellStyle name="Pourcentage 2 3 3 2 2 7" xfId="5658" xr:uid="{00000000-0005-0000-0000-000066150000}"/>
    <cellStyle name="Pourcentage 2 3 3 2 3" xfId="518" xr:uid="{00000000-0005-0000-0000-000067150000}"/>
    <cellStyle name="Pourcentage 2 3 3 2 3 2" xfId="2376" xr:uid="{00000000-0005-0000-0000-000068150000}"/>
    <cellStyle name="Pourcentage 2 3 3 2 3 2 2" xfId="4370" xr:uid="{00000000-0005-0000-0000-000069150000}"/>
    <cellStyle name="Pourcentage 2 3 3 2 3 2 3" xfId="5663" xr:uid="{00000000-0005-0000-0000-00006A150000}"/>
    <cellStyle name="Pourcentage 2 3 3 2 3 3" xfId="1552" xr:uid="{00000000-0005-0000-0000-00006B150000}"/>
    <cellStyle name="Pourcentage 2 3 3 2 3 4" xfId="4369" xr:uid="{00000000-0005-0000-0000-00006C150000}"/>
    <cellStyle name="Pourcentage 2 3 3 2 3 5" xfId="5662" xr:uid="{00000000-0005-0000-0000-00006D150000}"/>
    <cellStyle name="Pourcentage 2 3 3 2 4" xfId="690" xr:uid="{00000000-0005-0000-0000-00006E150000}"/>
    <cellStyle name="Pourcentage 2 3 3 2 4 2" xfId="2545" xr:uid="{00000000-0005-0000-0000-00006F150000}"/>
    <cellStyle name="Pourcentage 2 3 3 2 4 3" xfId="4371" xr:uid="{00000000-0005-0000-0000-000070150000}"/>
    <cellStyle name="Pourcentage 2 3 3 2 4 4" xfId="5664" xr:uid="{00000000-0005-0000-0000-000071150000}"/>
    <cellStyle name="Pourcentage 2 3 3 2 5" xfId="2047" xr:uid="{00000000-0005-0000-0000-000072150000}"/>
    <cellStyle name="Pourcentage 2 3 3 2 6" xfId="1022" xr:uid="{00000000-0005-0000-0000-000073150000}"/>
    <cellStyle name="Pourcentage 2 3 3 2 7" xfId="2892" xr:uid="{00000000-0005-0000-0000-000074150000}"/>
    <cellStyle name="Pourcentage 2 3 3 2 8" xfId="4364" xr:uid="{00000000-0005-0000-0000-000075150000}"/>
    <cellStyle name="Pourcentage 2 3 3 2 9" xfId="5657" xr:uid="{00000000-0005-0000-0000-000076150000}"/>
    <cellStyle name="Pourcentage 2 3 3 3" xfId="283" xr:uid="{00000000-0005-0000-0000-000077150000}"/>
    <cellStyle name="Pourcentage 2 3 3 3 2" xfId="788" xr:uid="{00000000-0005-0000-0000-000078150000}"/>
    <cellStyle name="Pourcentage 2 3 3 3 2 2" xfId="2640" xr:uid="{00000000-0005-0000-0000-000079150000}"/>
    <cellStyle name="Pourcentage 2 3 3 3 2 2 2" xfId="4374" xr:uid="{00000000-0005-0000-0000-00007A150000}"/>
    <cellStyle name="Pourcentage 2 3 3 3 2 2 3" xfId="5667" xr:uid="{00000000-0005-0000-0000-00007B150000}"/>
    <cellStyle name="Pourcentage 2 3 3 3 2 3" xfId="1666" xr:uid="{00000000-0005-0000-0000-00007C150000}"/>
    <cellStyle name="Pourcentage 2 3 3 3 2 4" xfId="4373" xr:uid="{00000000-0005-0000-0000-00007D150000}"/>
    <cellStyle name="Pourcentage 2 3 3 3 2 5" xfId="5666" xr:uid="{00000000-0005-0000-0000-00007E150000}"/>
    <cellStyle name="Pourcentage 2 3 3 3 3" xfId="2142" xr:uid="{00000000-0005-0000-0000-00007F150000}"/>
    <cellStyle name="Pourcentage 2 3 3 3 3 2" xfId="4375" xr:uid="{00000000-0005-0000-0000-000080150000}"/>
    <cellStyle name="Pourcentage 2 3 3 3 3 3" xfId="5668" xr:uid="{00000000-0005-0000-0000-000081150000}"/>
    <cellStyle name="Pourcentage 2 3 3 3 4" xfId="1122" xr:uid="{00000000-0005-0000-0000-000082150000}"/>
    <cellStyle name="Pourcentage 2 3 3 3 5" xfId="2985" xr:uid="{00000000-0005-0000-0000-000083150000}"/>
    <cellStyle name="Pourcentage 2 3 3 3 6" xfId="4372" xr:uid="{00000000-0005-0000-0000-000084150000}"/>
    <cellStyle name="Pourcentage 2 3 3 3 7" xfId="5665" xr:uid="{00000000-0005-0000-0000-000085150000}"/>
    <cellStyle name="Pourcentage 2 3 3 4" xfId="454" xr:uid="{00000000-0005-0000-0000-000086150000}"/>
    <cellStyle name="Pourcentage 2 3 3 4 2" xfId="2312" xr:uid="{00000000-0005-0000-0000-000087150000}"/>
    <cellStyle name="Pourcentage 2 3 3 4 2 2" xfId="4377" xr:uid="{00000000-0005-0000-0000-000088150000}"/>
    <cellStyle name="Pourcentage 2 3 3 4 2 3" xfId="5670" xr:uid="{00000000-0005-0000-0000-000089150000}"/>
    <cellStyle name="Pourcentage 2 3 3 4 3" xfId="1488" xr:uid="{00000000-0005-0000-0000-00008A150000}"/>
    <cellStyle name="Pourcentage 2 3 3 4 4" xfId="4376" xr:uid="{00000000-0005-0000-0000-00008B150000}"/>
    <cellStyle name="Pourcentage 2 3 3 4 5" xfId="5669" xr:uid="{00000000-0005-0000-0000-00008C150000}"/>
    <cellStyle name="Pourcentage 2 3 3 5" xfId="626" xr:uid="{00000000-0005-0000-0000-00008D150000}"/>
    <cellStyle name="Pourcentage 2 3 3 5 2" xfId="2481" xr:uid="{00000000-0005-0000-0000-00008E150000}"/>
    <cellStyle name="Pourcentage 2 3 3 5 3" xfId="4378" xr:uid="{00000000-0005-0000-0000-00008F150000}"/>
    <cellStyle name="Pourcentage 2 3 3 5 4" xfId="5671" xr:uid="{00000000-0005-0000-0000-000090150000}"/>
    <cellStyle name="Pourcentage 2 3 3 6" xfId="1983" xr:uid="{00000000-0005-0000-0000-000091150000}"/>
    <cellStyle name="Pourcentage 2 3 3 7" xfId="958" xr:uid="{00000000-0005-0000-0000-000092150000}"/>
    <cellStyle name="Pourcentage 2 3 3 8" xfId="2828" xr:uid="{00000000-0005-0000-0000-000093150000}"/>
    <cellStyle name="Pourcentage 2 3 3 9" xfId="3128" xr:uid="{00000000-0005-0000-0000-000094150000}"/>
    <cellStyle name="Pourcentage 2 3 4" xfId="88" xr:uid="{00000000-0005-0000-0000-000095150000}"/>
    <cellStyle name="Pourcentage 2 3 4 10" xfId="4379" xr:uid="{00000000-0005-0000-0000-000096150000}"/>
    <cellStyle name="Pourcentage 2 3 4 11" xfId="5672" xr:uid="{00000000-0005-0000-0000-000097150000}"/>
    <cellStyle name="Pourcentage 2 3 4 2" xfId="152" xr:uid="{00000000-0005-0000-0000-000098150000}"/>
    <cellStyle name="Pourcentage 2 3 4 2 2" xfId="360" xr:uid="{00000000-0005-0000-0000-000099150000}"/>
    <cellStyle name="Pourcentage 2 3 4 2 2 2" xfId="865" xr:uid="{00000000-0005-0000-0000-00009A150000}"/>
    <cellStyle name="Pourcentage 2 3 4 2 2 2 2" xfId="2717" xr:uid="{00000000-0005-0000-0000-00009B150000}"/>
    <cellStyle name="Pourcentage 2 3 4 2 2 2 2 2" xfId="4383" xr:uid="{00000000-0005-0000-0000-00009C150000}"/>
    <cellStyle name="Pourcentage 2 3 4 2 2 2 2 3" xfId="5676" xr:uid="{00000000-0005-0000-0000-00009D150000}"/>
    <cellStyle name="Pourcentage 2 3 4 2 2 2 3" xfId="1743" xr:uid="{00000000-0005-0000-0000-00009E150000}"/>
    <cellStyle name="Pourcentage 2 3 4 2 2 2 4" xfId="4382" xr:uid="{00000000-0005-0000-0000-00009F150000}"/>
    <cellStyle name="Pourcentage 2 3 4 2 2 2 5" xfId="5675" xr:uid="{00000000-0005-0000-0000-0000A0150000}"/>
    <cellStyle name="Pourcentage 2 3 4 2 2 3" xfId="2219" xr:uid="{00000000-0005-0000-0000-0000A1150000}"/>
    <cellStyle name="Pourcentage 2 3 4 2 2 3 2" xfId="4384" xr:uid="{00000000-0005-0000-0000-0000A2150000}"/>
    <cellStyle name="Pourcentage 2 3 4 2 2 3 3" xfId="5677" xr:uid="{00000000-0005-0000-0000-0000A3150000}"/>
    <cellStyle name="Pourcentage 2 3 4 2 2 4" xfId="1199" xr:uid="{00000000-0005-0000-0000-0000A4150000}"/>
    <cellStyle name="Pourcentage 2 3 4 2 2 5" xfId="3062" xr:uid="{00000000-0005-0000-0000-0000A5150000}"/>
    <cellStyle name="Pourcentage 2 3 4 2 2 6" xfId="4381" xr:uid="{00000000-0005-0000-0000-0000A6150000}"/>
    <cellStyle name="Pourcentage 2 3 4 2 2 7" xfId="5674" xr:uid="{00000000-0005-0000-0000-0000A7150000}"/>
    <cellStyle name="Pourcentage 2 3 4 2 3" xfId="531" xr:uid="{00000000-0005-0000-0000-0000A8150000}"/>
    <cellStyle name="Pourcentage 2 3 4 2 3 2" xfId="2389" xr:uid="{00000000-0005-0000-0000-0000A9150000}"/>
    <cellStyle name="Pourcentage 2 3 4 2 3 2 2" xfId="4386" xr:uid="{00000000-0005-0000-0000-0000AA150000}"/>
    <cellStyle name="Pourcentage 2 3 4 2 3 2 3" xfId="5679" xr:uid="{00000000-0005-0000-0000-0000AB150000}"/>
    <cellStyle name="Pourcentage 2 3 4 2 3 3" xfId="1565" xr:uid="{00000000-0005-0000-0000-0000AC150000}"/>
    <cellStyle name="Pourcentage 2 3 4 2 3 4" xfId="4385" xr:uid="{00000000-0005-0000-0000-0000AD150000}"/>
    <cellStyle name="Pourcentage 2 3 4 2 3 5" xfId="5678" xr:uid="{00000000-0005-0000-0000-0000AE150000}"/>
    <cellStyle name="Pourcentage 2 3 4 2 4" xfId="703" xr:uid="{00000000-0005-0000-0000-0000AF150000}"/>
    <cellStyle name="Pourcentage 2 3 4 2 4 2" xfId="2558" xr:uid="{00000000-0005-0000-0000-0000B0150000}"/>
    <cellStyle name="Pourcentage 2 3 4 2 4 3" xfId="4387" xr:uid="{00000000-0005-0000-0000-0000B1150000}"/>
    <cellStyle name="Pourcentage 2 3 4 2 4 4" xfId="5680" xr:uid="{00000000-0005-0000-0000-0000B2150000}"/>
    <cellStyle name="Pourcentage 2 3 4 2 5" xfId="2060" xr:uid="{00000000-0005-0000-0000-0000B3150000}"/>
    <cellStyle name="Pourcentage 2 3 4 2 6" xfId="1035" xr:uid="{00000000-0005-0000-0000-0000B4150000}"/>
    <cellStyle name="Pourcentage 2 3 4 2 7" xfId="2905" xr:uid="{00000000-0005-0000-0000-0000B5150000}"/>
    <cellStyle name="Pourcentage 2 3 4 2 8" xfId="4380" xr:uid="{00000000-0005-0000-0000-0000B6150000}"/>
    <cellStyle name="Pourcentage 2 3 4 2 9" xfId="5673" xr:uid="{00000000-0005-0000-0000-0000B7150000}"/>
    <cellStyle name="Pourcentage 2 3 4 3" xfId="296" xr:uid="{00000000-0005-0000-0000-0000B8150000}"/>
    <cellStyle name="Pourcentage 2 3 4 3 2" xfId="801" xr:uid="{00000000-0005-0000-0000-0000B9150000}"/>
    <cellStyle name="Pourcentage 2 3 4 3 2 2" xfId="2653" xr:uid="{00000000-0005-0000-0000-0000BA150000}"/>
    <cellStyle name="Pourcentage 2 3 4 3 2 2 2" xfId="4390" xr:uid="{00000000-0005-0000-0000-0000BB150000}"/>
    <cellStyle name="Pourcentage 2 3 4 3 2 2 3" xfId="5683" xr:uid="{00000000-0005-0000-0000-0000BC150000}"/>
    <cellStyle name="Pourcentage 2 3 4 3 2 3" xfId="1679" xr:uid="{00000000-0005-0000-0000-0000BD150000}"/>
    <cellStyle name="Pourcentage 2 3 4 3 2 4" xfId="4389" xr:uid="{00000000-0005-0000-0000-0000BE150000}"/>
    <cellStyle name="Pourcentage 2 3 4 3 2 5" xfId="5682" xr:uid="{00000000-0005-0000-0000-0000BF150000}"/>
    <cellStyle name="Pourcentage 2 3 4 3 3" xfId="2155" xr:uid="{00000000-0005-0000-0000-0000C0150000}"/>
    <cellStyle name="Pourcentage 2 3 4 3 3 2" xfId="4391" xr:uid="{00000000-0005-0000-0000-0000C1150000}"/>
    <cellStyle name="Pourcentage 2 3 4 3 3 3" xfId="5684" xr:uid="{00000000-0005-0000-0000-0000C2150000}"/>
    <cellStyle name="Pourcentage 2 3 4 3 4" xfId="1135" xr:uid="{00000000-0005-0000-0000-0000C3150000}"/>
    <cellStyle name="Pourcentage 2 3 4 3 5" xfId="2998" xr:uid="{00000000-0005-0000-0000-0000C4150000}"/>
    <cellStyle name="Pourcentage 2 3 4 3 6" xfId="4388" xr:uid="{00000000-0005-0000-0000-0000C5150000}"/>
    <cellStyle name="Pourcentage 2 3 4 3 7" xfId="5681" xr:uid="{00000000-0005-0000-0000-0000C6150000}"/>
    <cellStyle name="Pourcentage 2 3 4 4" xfId="467" xr:uid="{00000000-0005-0000-0000-0000C7150000}"/>
    <cellStyle name="Pourcentage 2 3 4 4 2" xfId="2325" xr:uid="{00000000-0005-0000-0000-0000C8150000}"/>
    <cellStyle name="Pourcentage 2 3 4 4 2 2" xfId="4393" xr:uid="{00000000-0005-0000-0000-0000C9150000}"/>
    <cellStyle name="Pourcentage 2 3 4 4 2 3" xfId="5686" xr:uid="{00000000-0005-0000-0000-0000CA150000}"/>
    <cellStyle name="Pourcentage 2 3 4 4 3" xfId="1501" xr:uid="{00000000-0005-0000-0000-0000CB150000}"/>
    <cellStyle name="Pourcentage 2 3 4 4 4" xfId="4392" xr:uid="{00000000-0005-0000-0000-0000CC150000}"/>
    <cellStyle name="Pourcentage 2 3 4 4 5" xfId="5685" xr:uid="{00000000-0005-0000-0000-0000CD150000}"/>
    <cellStyle name="Pourcentage 2 3 4 5" xfId="639" xr:uid="{00000000-0005-0000-0000-0000CE150000}"/>
    <cellStyle name="Pourcentage 2 3 4 5 2" xfId="2494" xr:uid="{00000000-0005-0000-0000-0000CF150000}"/>
    <cellStyle name="Pourcentage 2 3 4 5 3" xfId="4394" xr:uid="{00000000-0005-0000-0000-0000D0150000}"/>
    <cellStyle name="Pourcentage 2 3 4 5 4" xfId="5687" xr:uid="{00000000-0005-0000-0000-0000D1150000}"/>
    <cellStyle name="Pourcentage 2 3 4 6" xfId="1996" xr:uid="{00000000-0005-0000-0000-0000D2150000}"/>
    <cellStyle name="Pourcentage 2 3 4 7" xfId="971" xr:uid="{00000000-0005-0000-0000-0000D3150000}"/>
    <cellStyle name="Pourcentage 2 3 4 8" xfId="2841" xr:uid="{00000000-0005-0000-0000-0000D4150000}"/>
    <cellStyle name="Pourcentage 2 3 4 9" xfId="3141" xr:uid="{00000000-0005-0000-0000-0000D5150000}"/>
    <cellStyle name="Pourcentage 2 3 5" xfId="105" xr:uid="{00000000-0005-0000-0000-0000D6150000}"/>
    <cellStyle name="Pourcentage 2 3 5 2" xfId="313" xr:uid="{00000000-0005-0000-0000-0000D7150000}"/>
    <cellStyle name="Pourcentage 2 3 5 2 2" xfId="818" xr:uid="{00000000-0005-0000-0000-0000D8150000}"/>
    <cellStyle name="Pourcentage 2 3 5 2 2 2" xfId="2670" xr:uid="{00000000-0005-0000-0000-0000D9150000}"/>
    <cellStyle name="Pourcentage 2 3 5 2 2 2 2" xfId="4398" xr:uid="{00000000-0005-0000-0000-0000DA150000}"/>
    <cellStyle name="Pourcentage 2 3 5 2 2 2 3" xfId="5691" xr:uid="{00000000-0005-0000-0000-0000DB150000}"/>
    <cellStyle name="Pourcentage 2 3 5 2 2 3" xfId="1696" xr:uid="{00000000-0005-0000-0000-0000DC150000}"/>
    <cellStyle name="Pourcentage 2 3 5 2 2 4" xfId="4397" xr:uid="{00000000-0005-0000-0000-0000DD150000}"/>
    <cellStyle name="Pourcentage 2 3 5 2 2 5" xfId="5690" xr:uid="{00000000-0005-0000-0000-0000DE150000}"/>
    <cellStyle name="Pourcentage 2 3 5 2 3" xfId="2172" xr:uid="{00000000-0005-0000-0000-0000DF150000}"/>
    <cellStyle name="Pourcentage 2 3 5 2 3 2" xfId="4399" xr:uid="{00000000-0005-0000-0000-0000E0150000}"/>
    <cellStyle name="Pourcentage 2 3 5 2 3 3" xfId="5692" xr:uid="{00000000-0005-0000-0000-0000E1150000}"/>
    <cellStyle name="Pourcentage 2 3 5 2 4" xfId="1152" xr:uid="{00000000-0005-0000-0000-0000E2150000}"/>
    <cellStyle name="Pourcentage 2 3 5 2 5" xfId="3015" xr:uid="{00000000-0005-0000-0000-0000E3150000}"/>
    <cellStyle name="Pourcentage 2 3 5 2 6" xfId="4396" xr:uid="{00000000-0005-0000-0000-0000E4150000}"/>
    <cellStyle name="Pourcentage 2 3 5 2 7" xfId="5689" xr:uid="{00000000-0005-0000-0000-0000E5150000}"/>
    <cellStyle name="Pourcentage 2 3 5 3" xfId="484" xr:uid="{00000000-0005-0000-0000-0000E6150000}"/>
    <cellStyle name="Pourcentage 2 3 5 3 2" xfId="2342" xr:uid="{00000000-0005-0000-0000-0000E7150000}"/>
    <cellStyle name="Pourcentage 2 3 5 3 2 2" xfId="4401" xr:uid="{00000000-0005-0000-0000-0000E8150000}"/>
    <cellStyle name="Pourcentage 2 3 5 3 2 3" xfId="5694" xr:uid="{00000000-0005-0000-0000-0000E9150000}"/>
    <cellStyle name="Pourcentage 2 3 5 3 3" xfId="1518" xr:uid="{00000000-0005-0000-0000-0000EA150000}"/>
    <cellStyle name="Pourcentage 2 3 5 3 4" xfId="4400" xr:uid="{00000000-0005-0000-0000-0000EB150000}"/>
    <cellStyle name="Pourcentage 2 3 5 3 5" xfId="5693" xr:uid="{00000000-0005-0000-0000-0000EC150000}"/>
    <cellStyle name="Pourcentage 2 3 5 4" xfId="656" xr:uid="{00000000-0005-0000-0000-0000ED150000}"/>
    <cellStyle name="Pourcentage 2 3 5 4 2" xfId="2511" xr:uid="{00000000-0005-0000-0000-0000EE150000}"/>
    <cellStyle name="Pourcentage 2 3 5 4 3" xfId="4402" xr:uid="{00000000-0005-0000-0000-0000EF150000}"/>
    <cellStyle name="Pourcentage 2 3 5 4 4" xfId="5695" xr:uid="{00000000-0005-0000-0000-0000F0150000}"/>
    <cellStyle name="Pourcentage 2 3 5 5" xfId="2013" xr:uid="{00000000-0005-0000-0000-0000F1150000}"/>
    <cellStyle name="Pourcentage 2 3 5 6" xfId="988" xr:uid="{00000000-0005-0000-0000-0000F2150000}"/>
    <cellStyle name="Pourcentage 2 3 5 7" xfId="2858" xr:uid="{00000000-0005-0000-0000-0000F3150000}"/>
    <cellStyle name="Pourcentage 2 3 5 8" xfId="4395" xr:uid="{00000000-0005-0000-0000-0000F4150000}"/>
    <cellStyle name="Pourcentage 2 3 5 9" xfId="5688" xr:uid="{00000000-0005-0000-0000-0000F5150000}"/>
    <cellStyle name="Pourcentage 2 3 6" xfId="249" xr:uid="{00000000-0005-0000-0000-0000F6150000}"/>
    <cellStyle name="Pourcentage 2 3 6 2" xfId="754" xr:uid="{00000000-0005-0000-0000-0000F7150000}"/>
    <cellStyle name="Pourcentage 2 3 6 2 2" xfId="2606" xr:uid="{00000000-0005-0000-0000-0000F8150000}"/>
    <cellStyle name="Pourcentage 2 3 6 2 2 2" xfId="4405" xr:uid="{00000000-0005-0000-0000-0000F9150000}"/>
    <cellStyle name="Pourcentage 2 3 6 2 2 3" xfId="5698" xr:uid="{00000000-0005-0000-0000-0000FA150000}"/>
    <cellStyle name="Pourcentage 2 3 6 2 3" xfId="1632" xr:uid="{00000000-0005-0000-0000-0000FB150000}"/>
    <cellStyle name="Pourcentage 2 3 6 2 4" xfId="4404" xr:uid="{00000000-0005-0000-0000-0000FC150000}"/>
    <cellStyle name="Pourcentage 2 3 6 2 5" xfId="5697" xr:uid="{00000000-0005-0000-0000-0000FD150000}"/>
    <cellStyle name="Pourcentage 2 3 6 3" xfId="2108" xr:uid="{00000000-0005-0000-0000-0000FE150000}"/>
    <cellStyle name="Pourcentage 2 3 6 3 2" xfId="4406" xr:uid="{00000000-0005-0000-0000-0000FF150000}"/>
    <cellStyle name="Pourcentage 2 3 6 3 3" xfId="5699" xr:uid="{00000000-0005-0000-0000-000000160000}"/>
    <cellStyle name="Pourcentage 2 3 6 4" xfId="1088" xr:uid="{00000000-0005-0000-0000-000001160000}"/>
    <cellStyle name="Pourcentage 2 3 6 5" xfId="2951" xr:uid="{00000000-0005-0000-0000-000002160000}"/>
    <cellStyle name="Pourcentage 2 3 6 6" xfId="4403" xr:uid="{00000000-0005-0000-0000-000003160000}"/>
    <cellStyle name="Pourcentage 2 3 6 7" xfId="5696" xr:uid="{00000000-0005-0000-0000-000004160000}"/>
    <cellStyle name="Pourcentage 2 3 7" xfId="420" xr:uid="{00000000-0005-0000-0000-000005160000}"/>
    <cellStyle name="Pourcentage 2 3 7 2" xfId="2278" xr:uid="{00000000-0005-0000-0000-000006160000}"/>
    <cellStyle name="Pourcentage 2 3 7 2 2" xfId="4408" xr:uid="{00000000-0005-0000-0000-000007160000}"/>
    <cellStyle name="Pourcentage 2 3 7 2 3" xfId="5701" xr:uid="{00000000-0005-0000-0000-000008160000}"/>
    <cellStyle name="Pourcentage 2 3 7 3" xfId="1454" xr:uid="{00000000-0005-0000-0000-000009160000}"/>
    <cellStyle name="Pourcentage 2 3 7 4" xfId="4407" xr:uid="{00000000-0005-0000-0000-00000A160000}"/>
    <cellStyle name="Pourcentage 2 3 7 5" xfId="5700" xr:uid="{00000000-0005-0000-0000-00000B160000}"/>
    <cellStyle name="Pourcentage 2 3 8" xfId="592" xr:uid="{00000000-0005-0000-0000-00000C160000}"/>
    <cellStyle name="Pourcentage 2 3 8 2" xfId="2447" xr:uid="{00000000-0005-0000-0000-00000D160000}"/>
    <cellStyle name="Pourcentage 2 3 8 3" xfId="4409" xr:uid="{00000000-0005-0000-0000-00000E160000}"/>
    <cellStyle name="Pourcentage 2 3 8 4" xfId="5702" xr:uid="{00000000-0005-0000-0000-00000F160000}"/>
    <cellStyle name="Pourcentage 2 3 9" xfId="1949" xr:uid="{00000000-0005-0000-0000-000010160000}"/>
    <cellStyle name="Pourcentage 2 4" xfId="62" xr:uid="{00000000-0005-0000-0000-000011160000}"/>
    <cellStyle name="Pourcentage 2 4 10" xfId="4410" xr:uid="{00000000-0005-0000-0000-000012160000}"/>
    <cellStyle name="Pourcentage 2 4 11" xfId="5703" xr:uid="{00000000-0005-0000-0000-000013160000}"/>
    <cellStyle name="Pourcentage 2 4 2" xfId="128" xr:uid="{00000000-0005-0000-0000-000014160000}"/>
    <cellStyle name="Pourcentage 2 4 2 2" xfId="336" xr:uid="{00000000-0005-0000-0000-000015160000}"/>
    <cellStyle name="Pourcentage 2 4 2 2 2" xfId="841" xr:uid="{00000000-0005-0000-0000-000016160000}"/>
    <cellStyle name="Pourcentage 2 4 2 2 2 2" xfId="2693" xr:uid="{00000000-0005-0000-0000-000017160000}"/>
    <cellStyle name="Pourcentage 2 4 2 2 2 2 2" xfId="4414" xr:uid="{00000000-0005-0000-0000-000018160000}"/>
    <cellStyle name="Pourcentage 2 4 2 2 2 2 3" xfId="5707" xr:uid="{00000000-0005-0000-0000-000019160000}"/>
    <cellStyle name="Pourcentage 2 4 2 2 2 3" xfId="1719" xr:uid="{00000000-0005-0000-0000-00001A160000}"/>
    <cellStyle name="Pourcentage 2 4 2 2 2 4" xfId="4413" xr:uid="{00000000-0005-0000-0000-00001B160000}"/>
    <cellStyle name="Pourcentage 2 4 2 2 2 5" xfId="5706" xr:uid="{00000000-0005-0000-0000-00001C160000}"/>
    <cellStyle name="Pourcentage 2 4 2 2 3" xfId="2195" xr:uid="{00000000-0005-0000-0000-00001D160000}"/>
    <cellStyle name="Pourcentage 2 4 2 2 3 2" xfId="4415" xr:uid="{00000000-0005-0000-0000-00001E160000}"/>
    <cellStyle name="Pourcentage 2 4 2 2 3 3" xfId="5708" xr:uid="{00000000-0005-0000-0000-00001F160000}"/>
    <cellStyle name="Pourcentage 2 4 2 2 4" xfId="1175" xr:uid="{00000000-0005-0000-0000-000020160000}"/>
    <cellStyle name="Pourcentage 2 4 2 2 5" xfId="3038" xr:uid="{00000000-0005-0000-0000-000021160000}"/>
    <cellStyle name="Pourcentage 2 4 2 2 6" xfId="4412" xr:uid="{00000000-0005-0000-0000-000022160000}"/>
    <cellStyle name="Pourcentage 2 4 2 2 7" xfId="5705" xr:uid="{00000000-0005-0000-0000-000023160000}"/>
    <cellStyle name="Pourcentage 2 4 2 3" xfId="507" xr:uid="{00000000-0005-0000-0000-000024160000}"/>
    <cellStyle name="Pourcentage 2 4 2 3 2" xfId="2365" xr:uid="{00000000-0005-0000-0000-000025160000}"/>
    <cellStyle name="Pourcentage 2 4 2 3 2 2" xfId="4417" xr:uid="{00000000-0005-0000-0000-000026160000}"/>
    <cellStyle name="Pourcentage 2 4 2 3 2 3" xfId="5710" xr:uid="{00000000-0005-0000-0000-000027160000}"/>
    <cellStyle name="Pourcentage 2 4 2 3 3" xfId="1541" xr:uid="{00000000-0005-0000-0000-000028160000}"/>
    <cellStyle name="Pourcentage 2 4 2 3 4" xfId="4416" xr:uid="{00000000-0005-0000-0000-000029160000}"/>
    <cellStyle name="Pourcentage 2 4 2 3 5" xfId="5709" xr:uid="{00000000-0005-0000-0000-00002A160000}"/>
    <cellStyle name="Pourcentage 2 4 2 4" xfId="679" xr:uid="{00000000-0005-0000-0000-00002B160000}"/>
    <cellStyle name="Pourcentage 2 4 2 4 2" xfId="2534" xr:uid="{00000000-0005-0000-0000-00002C160000}"/>
    <cellStyle name="Pourcentage 2 4 2 4 3" xfId="4418" xr:uid="{00000000-0005-0000-0000-00002D160000}"/>
    <cellStyle name="Pourcentage 2 4 2 4 4" xfId="5711" xr:uid="{00000000-0005-0000-0000-00002E160000}"/>
    <cellStyle name="Pourcentage 2 4 2 5" xfId="2036" xr:uid="{00000000-0005-0000-0000-00002F160000}"/>
    <cellStyle name="Pourcentage 2 4 2 6" xfId="1011" xr:uid="{00000000-0005-0000-0000-000030160000}"/>
    <cellStyle name="Pourcentage 2 4 2 7" xfId="2881" xr:uid="{00000000-0005-0000-0000-000031160000}"/>
    <cellStyle name="Pourcentage 2 4 2 8" xfId="4411" xr:uid="{00000000-0005-0000-0000-000032160000}"/>
    <cellStyle name="Pourcentage 2 4 2 9" xfId="5704" xr:uid="{00000000-0005-0000-0000-000033160000}"/>
    <cellStyle name="Pourcentage 2 4 3" xfId="272" xr:uid="{00000000-0005-0000-0000-000034160000}"/>
    <cellStyle name="Pourcentage 2 4 3 2" xfId="777" xr:uid="{00000000-0005-0000-0000-000035160000}"/>
    <cellStyle name="Pourcentage 2 4 3 2 2" xfId="2629" xr:uid="{00000000-0005-0000-0000-000036160000}"/>
    <cellStyle name="Pourcentage 2 4 3 2 2 2" xfId="4421" xr:uid="{00000000-0005-0000-0000-000037160000}"/>
    <cellStyle name="Pourcentage 2 4 3 2 2 3" xfId="5714" xr:uid="{00000000-0005-0000-0000-000038160000}"/>
    <cellStyle name="Pourcentage 2 4 3 2 3" xfId="1655" xr:uid="{00000000-0005-0000-0000-000039160000}"/>
    <cellStyle name="Pourcentage 2 4 3 2 4" xfId="4420" xr:uid="{00000000-0005-0000-0000-00003A160000}"/>
    <cellStyle name="Pourcentage 2 4 3 2 5" xfId="5713" xr:uid="{00000000-0005-0000-0000-00003B160000}"/>
    <cellStyle name="Pourcentage 2 4 3 3" xfId="2131" xr:uid="{00000000-0005-0000-0000-00003C160000}"/>
    <cellStyle name="Pourcentage 2 4 3 3 2" xfId="4422" xr:uid="{00000000-0005-0000-0000-00003D160000}"/>
    <cellStyle name="Pourcentage 2 4 3 3 3" xfId="5715" xr:uid="{00000000-0005-0000-0000-00003E160000}"/>
    <cellStyle name="Pourcentage 2 4 3 4" xfId="1111" xr:uid="{00000000-0005-0000-0000-00003F160000}"/>
    <cellStyle name="Pourcentage 2 4 3 5" xfId="2974" xr:uid="{00000000-0005-0000-0000-000040160000}"/>
    <cellStyle name="Pourcentage 2 4 3 6" xfId="4419" xr:uid="{00000000-0005-0000-0000-000041160000}"/>
    <cellStyle name="Pourcentage 2 4 3 7" xfId="5712" xr:uid="{00000000-0005-0000-0000-000042160000}"/>
    <cellStyle name="Pourcentage 2 4 4" xfId="443" xr:uid="{00000000-0005-0000-0000-000043160000}"/>
    <cellStyle name="Pourcentage 2 4 4 2" xfId="2301" xr:uid="{00000000-0005-0000-0000-000044160000}"/>
    <cellStyle name="Pourcentage 2 4 4 2 2" xfId="4424" xr:uid="{00000000-0005-0000-0000-000045160000}"/>
    <cellStyle name="Pourcentage 2 4 4 2 3" xfId="5717" xr:uid="{00000000-0005-0000-0000-000046160000}"/>
    <cellStyle name="Pourcentage 2 4 4 3" xfId="1477" xr:uid="{00000000-0005-0000-0000-000047160000}"/>
    <cellStyle name="Pourcentage 2 4 4 4" xfId="4423" xr:uid="{00000000-0005-0000-0000-000048160000}"/>
    <cellStyle name="Pourcentage 2 4 4 5" xfId="5716" xr:uid="{00000000-0005-0000-0000-000049160000}"/>
    <cellStyle name="Pourcentage 2 4 5" xfId="615" xr:uid="{00000000-0005-0000-0000-00004A160000}"/>
    <cellStyle name="Pourcentage 2 4 5 2" xfId="2470" xr:uid="{00000000-0005-0000-0000-00004B160000}"/>
    <cellStyle name="Pourcentage 2 4 5 3" xfId="4425" xr:uid="{00000000-0005-0000-0000-00004C160000}"/>
    <cellStyle name="Pourcentage 2 4 5 4" xfId="5718" xr:uid="{00000000-0005-0000-0000-00004D160000}"/>
    <cellStyle name="Pourcentage 2 4 6" xfId="1972" xr:uid="{00000000-0005-0000-0000-00004E160000}"/>
    <cellStyle name="Pourcentage 2 4 7" xfId="947" xr:uid="{00000000-0005-0000-0000-00004F160000}"/>
    <cellStyle name="Pourcentage 2 4 8" xfId="2817" xr:uid="{00000000-0005-0000-0000-000050160000}"/>
    <cellStyle name="Pourcentage 2 4 9" xfId="3117" xr:uid="{00000000-0005-0000-0000-000051160000}"/>
    <cellStyle name="Pourcentage 2 5" xfId="27" xr:uid="{00000000-0005-0000-0000-000052160000}"/>
    <cellStyle name="Pourcentage 2 5 2" xfId="239" xr:uid="{00000000-0005-0000-0000-000053160000}"/>
    <cellStyle name="Pourcentage 2 5 2 2" xfId="744" xr:uid="{00000000-0005-0000-0000-000054160000}"/>
    <cellStyle name="Pourcentage 2 5 2 2 2" xfId="2596" xr:uid="{00000000-0005-0000-0000-000055160000}"/>
    <cellStyle name="Pourcentage 2 5 2 2 2 2" xfId="4429" xr:uid="{00000000-0005-0000-0000-000056160000}"/>
    <cellStyle name="Pourcentage 2 5 2 2 2 3" xfId="5722" xr:uid="{00000000-0005-0000-0000-000057160000}"/>
    <cellStyle name="Pourcentage 2 5 2 2 3" xfId="1622" xr:uid="{00000000-0005-0000-0000-000058160000}"/>
    <cellStyle name="Pourcentage 2 5 2 2 4" xfId="4428" xr:uid="{00000000-0005-0000-0000-000059160000}"/>
    <cellStyle name="Pourcentage 2 5 2 2 5" xfId="5721" xr:uid="{00000000-0005-0000-0000-00005A160000}"/>
    <cellStyle name="Pourcentage 2 5 2 3" xfId="2098" xr:uid="{00000000-0005-0000-0000-00005B160000}"/>
    <cellStyle name="Pourcentage 2 5 2 3 2" xfId="4430" xr:uid="{00000000-0005-0000-0000-00005C160000}"/>
    <cellStyle name="Pourcentage 2 5 2 3 3" xfId="5723" xr:uid="{00000000-0005-0000-0000-00005D160000}"/>
    <cellStyle name="Pourcentage 2 5 2 4" xfId="1078" xr:uid="{00000000-0005-0000-0000-00005E160000}"/>
    <cellStyle name="Pourcentage 2 5 2 5" xfId="2941" xr:uid="{00000000-0005-0000-0000-00005F160000}"/>
    <cellStyle name="Pourcentage 2 5 2 6" xfId="4427" xr:uid="{00000000-0005-0000-0000-000060160000}"/>
    <cellStyle name="Pourcentage 2 5 2 7" xfId="5720" xr:uid="{00000000-0005-0000-0000-000061160000}"/>
    <cellStyle name="Pourcentage 2 5 3" xfId="410" xr:uid="{00000000-0005-0000-0000-000062160000}"/>
    <cellStyle name="Pourcentage 2 5 3 2" xfId="2268" xr:uid="{00000000-0005-0000-0000-000063160000}"/>
    <cellStyle name="Pourcentage 2 5 3 2 2" xfId="4432" xr:uid="{00000000-0005-0000-0000-000064160000}"/>
    <cellStyle name="Pourcentage 2 5 3 2 3" xfId="5725" xr:uid="{00000000-0005-0000-0000-000065160000}"/>
    <cellStyle name="Pourcentage 2 5 3 3" xfId="1444" xr:uid="{00000000-0005-0000-0000-000066160000}"/>
    <cellStyle name="Pourcentage 2 5 3 4" xfId="4431" xr:uid="{00000000-0005-0000-0000-000067160000}"/>
    <cellStyle name="Pourcentage 2 5 3 5" xfId="5724" xr:uid="{00000000-0005-0000-0000-000068160000}"/>
    <cellStyle name="Pourcentage 2 5 4" xfId="582" xr:uid="{00000000-0005-0000-0000-000069160000}"/>
    <cellStyle name="Pourcentage 2 5 4 2" xfId="2437" xr:uid="{00000000-0005-0000-0000-00006A160000}"/>
    <cellStyle name="Pourcentage 2 5 4 3" xfId="4433" xr:uid="{00000000-0005-0000-0000-00006B160000}"/>
    <cellStyle name="Pourcentage 2 5 4 4" xfId="5726" xr:uid="{00000000-0005-0000-0000-00006C160000}"/>
    <cellStyle name="Pourcentage 2 5 5" xfId="1939" xr:uid="{00000000-0005-0000-0000-00006D160000}"/>
    <cellStyle name="Pourcentage 2 5 6" xfId="914" xr:uid="{00000000-0005-0000-0000-00006E160000}"/>
    <cellStyle name="Pourcentage 2 5 7" xfId="2784" xr:uid="{00000000-0005-0000-0000-00006F160000}"/>
    <cellStyle name="Pourcentage 2 5 8" xfId="4426" xr:uid="{00000000-0005-0000-0000-000070160000}"/>
    <cellStyle name="Pourcentage 2 5 9" xfId="5719" xr:uid="{00000000-0005-0000-0000-000071160000}"/>
    <cellStyle name="Pourcentage 2 6" xfId="95" xr:uid="{00000000-0005-0000-0000-000072160000}"/>
    <cellStyle name="Pourcentage 2 6 2" xfId="303" xr:uid="{00000000-0005-0000-0000-000073160000}"/>
    <cellStyle name="Pourcentage 2 6 2 2" xfId="808" xr:uid="{00000000-0005-0000-0000-000074160000}"/>
    <cellStyle name="Pourcentage 2 6 2 2 2" xfId="2660" xr:uid="{00000000-0005-0000-0000-000075160000}"/>
    <cellStyle name="Pourcentage 2 6 2 2 2 2" xfId="4437" xr:uid="{00000000-0005-0000-0000-000076160000}"/>
    <cellStyle name="Pourcentage 2 6 2 2 2 3" xfId="5730" xr:uid="{00000000-0005-0000-0000-000077160000}"/>
    <cellStyle name="Pourcentage 2 6 2 2 3" xfId="1686" xr:uid="{00000000-0005-0000-0000-000078160000}"/>
    <cellStyle name="Pourcentage 2 6 2 2 4" xfId="4436" xr:uid="{00000000-0005-0000-0000-000079160000}"/>
    <cellStyle name="Pourcentage 2 6 2 2 5" xfId="5729" xr:uid="{00000000-0005-0000-0000-00007A160000}"/>
    <cellStyle name="Pourcentage 2 6 2 3" xfId="2162" xr:uid="{00000000-0005-0000-0000-00007B160000}"/>
    <cellStyle name="Pourcentage 2 6 2 3 2" xfId="4438" xr:uid="{00000000-0005-0000-0000-00007C160000}"/>
    <cellStyle name="Pourcentage 2 6 2 3 3" xfId="5731" xr:uid="{00000000-0005-0000-0000-00007D160000}"/>
    <cellStyle name="Pourcentage 2 6 2 4" xfId="1142" xr:uid="{00000000-0005-0000-0000-00007E160000}"/>
    <cellStyle name="Pourcentage 2 6 2 5" xfId="3005" xr:uid="{00000000-0005-0000-0000-00007F160000}"/>
    <cellStyle name="Pourcentage 2 6 2 6" xfId="4435" xr:uid="{00000000-0005-0000-0000-000080160000}"/>
    <cellStyle name="Pourcentage 2 6 2 7" xfId="5728" xr:uid="{00000000-0005-0000-0000-000081160000}"/>
    <cellStyle name="Pourcentage 2 6 3" xfId="474" xr:uid="{00000000-0005-0000-0000-000082160000}"/>
    <cellStyle name="Pourcentage 2 6 3 2" xfId="2332" xr:uid="{00000000-0005-0000-0000-000083160000}"/>
    <cellStyle name="Pourcentage 2 6 3 2 2" xfId="4440" xr:uid="{00000000-0005-0000-0000-000084160000}"/>
    <cellStyle name="Pourcentage 2 6 3 2 3" xfId="5733" xr:uid="{00000000-0005-0000-0000-000085160000}"/>
    <cellStyle name="Pourcentage 2 6 3 3" xfId="1508" xr:uid="{00000000-0005-0000-0000-000086160000}"/>
    <cellStyle name="Pourcentage 2 6 3 4" xfId="4439" xr:uid="{00000000-0005-0000-0000-000087160000}"/>
    <cellStyle name="Pourcentage 2 6 3 5" xfId="5732" xr:uid="{00000000-0005-0000-0000-000088160000}"/>
    <cellStyle name="Pourcentage 2 6 4" xfId="646" xr:uid="{00000000-0005-0000-0000-000089160000}"/>
    <cellStyle name="Pourcentage 2 6 4 2" xfId="2501" xr:uid="{00000000-0005-0000-0000-00008A160000}"/>
    <cellStyle name="Pourcentage 2 6 4 3" xfId="4441" xr:uid="{00000000-0005-0000-0000-00008B160000}"/>
    <cellStyle name="Pourcentage 2 6 4 4" xfId="5734" xr:uid="{00000000-0005-0000-0000-00008C160000}"/>
    <cellStyle name="Pourcentage 2 6 5" xfId="2003" xr:uid="{00000000-0005-0000-0000-00008D160000}"/>
    <cellStyle name="Pourcentage 2 6 6" xfId="978" xr:uid="{00000000-0005-0000-0000-00008E160000}"/>
    <cellStyle name="Pourcentage 2 6 7" xfId="2848" xr:uid="{00000000-0005-0000-0000-00008F160000}"/>
    <cellStyle name="Pourcentage 2 6 8" xfId="4434" xr:uid="{00000000-0005-0000-0000-000090160000}"/>
    <cellStyle name="Pourcentage 2 6 9" xfId="5727" xr:uid="{00000000-0005-0000-0000-000091160000}"/>
    <cellStyle name="Pourcentage 2 7" xfId="235" xr:uid="{00000000-0005-0000-0000-000092160000}"/>
    <cellStyle name="Pourcentage 2 7 2" xfId="740" xr:uid="{00000000-0005-0000-0000-000093160000}"/>
    <cellStyle name="Pourcentage 2 7 2 2" xfId="2592" xr:uid="{00000000-0005-0000-0000-000094160000}"/>
    <cellStyle name="Pourcentage 2 7 2 2 2" xfId="4444" xr:uid="{00000000-0005-0000-0000-000095160000}"/>
    <cellStyle name="Pourcentage 2 7 2 2 3" xfId="5737" xr:uid="{00000000-0005-0000-0000-000096160000}"/>
    <cellStyle name="Pourcentage 2 7 2 3" xfId="1618" xr:uid="{00000000-0005-0000-0000-000097160000}"/>
    <cellStyle name="Pourcentage 2 7 2 4" xfId="4443" xr:uid="{00000000-0005-0000-0000-000098160000}"/>
    <cellStyle name="Pourcentage 2 7 2 5" xfId="5736" xr:uid="{00000000-0005-0000-0000-000099160000}"/>
    <cellStyle name="Pourcentage 2 7 3" xfId="2094" xr:uid="{00000000-0005-0000-0000-00009A160000}"/>
    <cellStyle name="Pourcentage 2 7 3 2" xfId="4445" xr:uid="{00000000-0005-0000-0000-00009B160000}"/>
    <cellStyle name="Pourcentage 2 7 3 3" xfId="5738" xr:uid="{00000000-0005-0000-0000-00009C160000}"/>
    <cellStyle name="Pourcentage 2 7 4" xfId="1074" xr:uid="{00000000-0005-0000-0000-00009D160000}"/>
    <cellStyle name="Pourcentage 2 7 5" xfId="2937" xr:uid="{00000000-0005-0000-0000-00009E160000}"/>
    <cellStyle name="Pourcentage 2 7 6" xfId="4442" xr:uid="{00000000-0005-0000-0000-00009F160000}"/>
    <cellStyle name="Pourcentage 2 7 7" xfId="5735" xr:uid="{00000000-0005-0000-0000-0000A0160000}"/>
    <cellStyle name="Pourcentage 2 8" xfId="406" xr:uid="{00000000-0005-0000-0000-0000A1160000}"/>
    <cellStyle name="Pourcentage 2 8 2" xfId="2264" xr:uid="{00000000-0005-0000-0000-0000A2160000}"/>
    <cellStyle name="Pourcentage 2 8 2 2" xfId="4447" xr:uid="{00000000-0005-0000-0000-0000A3160000}"/>
    <cellStyle name="Pourcentage 2 8 2 3" xfId="5740" xr:uid="{00000000-0005-0000-0000-0000A4160000}"/>
    <cellStyle name="Pourcentage 2 8 3" xfId="1440" xr:uid="{00000000-0005-0000-0000-0000A5160000}"/>
    <cellStyle name="Pourcentage 2 8 4" xfId="4446" xr:uid="{00000000-0005-0000-0000-0000A6160000}"/>
    <cellStyle name="Pourcentage 2 8 5" xfId="5739" xr:uid="{00000000-0005-0000-0000-0000A7160000}"/>
    <cellStyle name="Pourcentage 2 9" xfId="578" xr:uid="{00000000-0005-0000-0000-0000A8160000}"/>
    <cellStyle name="Pourcentage 2 9 2" xfId="2433" xr:uid="{00000000-0005-0000-0000-0000A9160000}"/>
    <cellStyle name="Pourcentage 2 9 3" xfId="4448" xr:uid="{00000000-0005-0000-0000-0000AA160000}"/>
    <cellStyle name="Pourcentage 2 9 4" xfId="5741" xr:uid="{00000000-0005-0000-0000-0000AB160000}"/>
    <cellStyle name="Pourcentage 3" xfId="739" xr:uid="{00000000-0005-0000-0000-0000AC160000}"/>
    <cellStyle name="Pourcentage 4" xfId="4449" xr:uid="{00000000-0005-0000-0000-0000AD160000}"/>
    <cellStyle name="Pourcentage 5" xfId="4450" xr:uid="{00000000-0005-0000-0000-0000AE160000}"/>
    <cellStyle name="Satisfaisant 2" xfId="205" xr:uid="{00000000-0005-0000-0000-0000AF160000}"/>
    <cellStyle name="Sortie 2" xfId="206" xr:uid="{00000000-0005-0000-0000-0000B0160000}"/>
    <cellStyle name="Sortie 2 10" xfId="1334" xr:uid="{00000000-0005-0000-0000-0000B1160000}"/>
    <cellStyle name="Sortie 2 11" xfId="1384" xr:uid="{00000000-0005-0000-0000-0000B2160000}"/>
    <cellStyle name="Sortie 2 12" xfId="1320" xr:uid="{00000000-0005-0000-0000-0000B3160000}"/>
    <cellStyle name="Sortie 2 13" xfId="1290" xr:uid="{00000000-0005-0000-0000-0000B4160000}"/>
    <cellStyle name="Sortie 2 14" xfId="1265" xr:uid="{00000000-0005-0000-0000-0000B5160000}"/>
    <cellStyle name="Sortie 2 15" xfId="1289" xr:uid="{00000000-0005-0000-0000-0000B6160000}"/>
    <cellStyle name="Sortie 2 16" xfId="1276" xr:uid="{00000000-0005-0000-0000-0000B7160000}"/>
    <cellStyle name="Sortie 2 17" xfId="1287" xr:uid="{00000000-0005-0000-0000-0000B8160000}"/>
    <cellStyle name="Sortie 2 18" xfId="1408" xr:uid="{00000000-0005-0000-0000-0000B9160000}"/>
    <cellStyle name="Sortie 2 19" xfId="1229" xr:uid="{00000000-0005-0000-0000-0000BA160000}"/>
    <cellStyle name="Sortie 2 2" xfId="1299" xr:uid="{00000000-0005-0000-0000-0000BB160000}"/>
    <cellStyle name="Sortie 2 20" xfId="1356" xr:uid="{00000000-0005-0000-0000-0000BC160000}"/>
    <cellStyle name="Sortie 2 21" xfId="1344" xr:uid="{00000000-0005-0000-0000-0000BD160000}"/>
    <cellStyle name="Sortie 2 22" xfId="1358" xr:uid="{00000000-0005-0000-0000-0000BE160000}"/>
    <cellStyle name="Sortie 2 23" xfId="1814" xr:uid="{00000000-0005-0000-0000-0000BF160000}"/>
    <cellStyle name="Sortie 2 24" xfId="1779" xr:uid="{00000000-0005-0000-0000-0000C0160000}"/>
    <cellStyle name="Sortie 2 25" xfId="1774" xr:uid="{00000000-0005-0000-0000-0000C1160000}"/>
    <cellStyle name="Sortie 2 26" xfId="1859" xr:uid="{00000000-0005-0000-0000-0000C2160000}"/>
    <cellStyle name="Sortie 2 27" xfId="1796" xr:uid="{00000000-0005-0000-0000-0000C3160000}"/>
    <cellStyle name="Sortie 2 28" xfId="1784" xr:uid="{00000000-0005-0000-0000-0000C4160000}"/>
    <cellStyle name="Sortie 2 29" xfId="1833" xr:uid="{00000000-0005-0000-0000-0000C5160000}"/>
    <cellStyle name="Sortie 2 3" xfId="1264" xr:uid="{00000000-0005-0000-0000-0000C6160000}"/>
    <cellStyle name="Sortie 2 30" xfId="1599" xr:uid="{00000000-0005-0000-0000-0000C7160000}"/>
    <cellStyle name="Sortie 2 31" xfId="1815" xr:uid="{00000000-0005-0000-0000-0000C8160000}"/>
    <cellStyle name="Sortie 2 32" xfId="1871" xr:uid="{00000000-0005-0000-0000-0000C9160000}"/>
    <cellStyle name="Sortie 2 33" xfId="1841" xr:uid="{00000000-0005-0000-0000-0000CA160000}"/>
    <cellStyle name="Sortie 2 34" xfId="1420" xr:uid="{00000000-0005-0000-0000-0000CB160000}"/>
    <cellStyle name="Sortie 2 35" xfId="1850" xr:uid="{00000000-0005-0000-0000-0000CC160000}"/>
    <cellStyle name="Sortie 2 36" xfId="1862" xr:uid="{00000000-0005-0000-0000-0000CD160000}"/>
    <cellStyle name="Sortie 2 37" xfId="1904" xr:uid="{00000000-0005-0000-0000-0000CE160000}"/>
    <cellStyle name="Sortie 2 38" xfId="1421" xr:uid="{00000000-0005-0000-0000-0000CF160000}"/>
    <cellStyle name="Sortie 2 39" xfId="1776" xr:uid="{00000000-0005-0000-0000-0000D0160000}"/>
    <cellStyle name="Sortie 2 4" xfId="1250" xr:uid="{00000000-0005-0000-0000-0000D1160000}"/>
    <cellStyle name="Sortie 2 40" xfId="1800" xr:uid="{00000000-0005-0000-0000-0000D2160000}"/>
    <cellStyle name="Sortie 2 41" xfId="1898" xr:uid="{00000000-0005-0000-0000-0000D3160000}"/>
    <cellStyle name="Sortie 2 42" xfId="2740" xr:uid="{00000000-0005-0000-0000-0000D4160000}"/>
    <cellStyle name="Sortie 2 43" xfId="1056" xr:uid="{00000000-0005-0000-0000-0000D5160000}"/>
    <cellStyle name="Sortie 2 44" xfId="2753" xr:uid="{00000000-0005-0000-0000-0000D6160000}"/>
    <cellStyle name="Sortie 2 45" xfId="1052" xr:uid="{00000000-0005-0000-0000-0000D7160000}"/>
    <cellStyle name="Sortie 2 5" xfId="1354" xr:uid="{00000000-0005-0000-0000-0000D8160000}"/>
    <cellStyle name="Sortie 2 6" xfId="1284" xr:uid="{00000000-0005-0000-0000-0000D9160000}"/>
    <cellStyle name="Sortie 2 7" xfId="1270" xr:uid="{00000000-0005-0000-0000-0000DA160000}"/>
    <cellStyle name="Sortie 2 8" xfId="1260" xr:uid="{00000000-0005-0000-0000-0000DB160000}"/>
    <cellStyle name="Sortie 2 9" xfId="1298" xr:uid="{00000000-0005-0000-0000-0000DC160000}"/>
    <cellStyle name="Sortie 3" xfId="217" xr:uid="{00000000-0005-0000-0000-0000DD160000}"/>
    <cellStyle name="Sortie 3 10" xfId="1337" xr:uid="{00000000-0005-0000-0000-0000DE160000}"/>
    <cellStyle name="Sortie 3 11" xfId="1351" xr:uid="{00000000-0005-0000-0000-0000DF160000}"/>
    <cellStyle name="Sortie 3 12" xfId="1238" xr:uid="{00000000-0005-0000-0000-0000E0160000}"/>
    <cellStyle name="Sortie 3 13" xfId="1331" xr:uid="{00000000-0005-0000-0000-0000E1160000}"/>
    <cellStyle name="Sortie 3 14" xfId="1273" xr:uid="{00000000-0005-0000-0000-0000E2160000}"/>
    <cellStyle name="Sortie 3 15" xfId="1239" xr:uid="{00000000-0005-0000-0000-0000E3160000}"/>
    <cellStyle name="Sortie 3 16" xfId="1309" xr:uid="{00000000-0005-0000-0000-0000E4160000}"/>
    <cellStyle name="Sortie 3 17" xfId="1293" xr:uid="{00000000-0005-0000-0000-0000E5160000}"/>
    <cellStyle name="Sortie 3 18" xfId="1313" xr:uid="{00000000-0005-0000-0000-0000E6160000}"/>
    <cellStyle name="Sortie 3 19" xfId="1288" xr:uid="{00000000-0005-0000-0000-0000E7160000}"/>
    <cellStyle name="Sortie 3 2" xfId="1306" xr:uid="{00000000-0005-0000-0000-0000E8160000}"/>
    <cellStyle name="Sortie 3 20" xfId="1235" xr:uid="{00000000-0005-0000-0000-0000E9160000}"/>
    <cellStyle name="Sortie 3 21" xfId="1371" xr:uid="{00000000-0005-0000-0000-0000EA160000}"/>
    <cellStyle name="Sortie 3 22" xfId="1329" xr:uid="{00000000-0005-0000-0000-0000EB160000}"/>
    <cellStyle name="Sortie 3 23" xfId="1819" xr:uid="{00000000-0005-0000-0000-0000EC160000}"/>
    <cellStyle name="Sortie 3 24" xfId="1783" xr:uid="{00000000-0005-0000-0000-0000ED160000}"/>
    <cellStyle name="Sortie 3 25" xfId="1786" xr:uid="{00000000-0005-0000-0000-0000EE160000}"/>
    <cellStyle name="Sortie 3 26" xfId="1845" xr:uid="{00000000-0005-0000-0000-0000EF160000}"/>
    <cellStyle name="Sortie 3 27" xfId="1825" xr:uid="{00000000-0005-0000-0000-0000F0160000}"/>
    <cellStyle name="Sortie 3 28" xfId="1823" xr:uid="{00000000-0005-0000-0000-0000F1160000}"/>
    <cellStyle name="Sortie 3 29" xfId="1787" xr:uid="{00000000-0005-0000-0000-0000F2160000}"/>
    <cellStyle name="Sortie 3 3" xfId="1269" xr:uid="{00000000-0005-0000-0000-0000F3160000}"/>
    <cellStyle name="Sortie 3 30" xfId="1840" xr:uid="{00000000-0005-0000-0000-0000F4160000}"/>
    <cellStyle name="Sortie 3 31" xfId="1780" xr:uid="{00000000-0005-0000-0000-0000F5160000}"/>
    <cellStyle name="Sortie 3 32" xfId="1863" xr:uid="{00000000-0005-0000-0000-0000F6160000}"/>
    <cellStyle name="Sortie 3 33" xfId="1865" xr:uid="{00000000-0005-0000-0000-0000F7160000}"/>
    <cellStyle name="Sortie 3 34" xfId="1828" xr:uid="{00000000-0005-0000-0000-0000F8160000}"/>
    <cellStyle name="Sortie 3 35" xfId="1892" xr:uid="{00000000-0005-0000-0000-0000F9160000}"/>
    <cellStyle name="Sortie 3 36" xfId="1879" xr:uid="{00000000-0005-0000-0000-0000FA160000}"/>
    <cellStyle name="Sortie 3 37" xfId="1887" xr:uid="{00000000-0005-0000-0000-0000FB160000}"/>
    <cellStyle name="Sortie 3 38" xfId="1874" xr:uid="{00000000-0005-0000-0000-0000FC160000}"/>
    <cellStyle name="Sortie 3 39" xfId="1576" xr:uid="{00000000-0005-0000-0000-0000FD160000}"/>
    <cellStyle name="Sortie 3 4" xfId="1274" xr:uid="{00000000-0005-0000-0000-0000FE160000}"/>
    <cellStyle name="Sortie 3 40" xfId="1905" xr:uid="{00000000-0005-0000-0000-0000FF160000}"/>
    <cellStyle name="Sortie 3 41" xfId="1596" xr:uid="{00000000-0005-0000-0000-000000170000}"/>
    <cellStyle name="Sortie 3 42" xfId="2744" xr:uid="{00000000-0005-0000-0000-000001170000}"/>
    <cellStyle name="Sortie 3 43" xfId="2757" xr:uid="{00000000-0005-0000-0000-000002170000}"/>
    <cellStyle name="Sortie 3 44" xfId="2750" xr:uid="{00000000-0005-0000-0000-000003170000}"/>
    <cellStyle name="Sortie 3 5" xfId="1341" xr:uid="{00000000-0005-0000-0000-000004170000}"/>
    <cellStyle name="Sortie 3 6" xfId="1317" xr:uid="{00000000-0005-0000-0000-000005170000}"/>
    <cellStyle name="Sortie 3 7" xfId="1310" xr:uid="{00000000-0005-0000-0000-000006170000}"/>
    <cellStyle name="Sortie 3 8" xfId="1297" xr:uid="{00000000-0005-0000-0000-000007170000}"/>
    <cellStyle name="Sortie 3 9" xfId="1326" xr:uid="{00000000-0005-0000-0000-000008170000}"/>
    <cellStyle name="Style 1" xfId="5942" xr:uid="{00000000-0005-0000-0000-000009170000}"/>
    <cellStyle name="Texte explicatif 2" xfId="207" xr:uid="{00000000-0005-0000-0000-00000A170000}"/>
    <cellStyle name="Title" xfId="5943" xr:uid="{00000000-0005-0000-0000-00000B170000}"/>
    <cellStyle name="Title 2" xfId="5944" xr:uid="{00000000-0005-0000-0000-00000C170000}"/>
    <cellStyle name="Title_08 OUVERTURE NOVEMBRE 2012." xfId="5945" xr:uid="{00000000-0005-0000-0000-00000D170000}"/>
    <cellStyle name="Titre 1" xfId="5946" xr:uid="{00000000-0005-0000-0000-00000E170000}"/>
    <cellStyle name="Titre 1 1" xfId="5947" xr:uid="{00000000-0005-0000-0000-00000F170000}"/>
    <cellStyle name="Titre 1 1 1" xfId="5948" xr:uid="{00000000-0005-0000-0000-000010170000}"/>
    <cellStyle name="Titre 1 1 1 1" xfId="5949" xr:uid="{00000000-0005-0000-0000-000011170000}"/>
    <cellStyle name="Titre 1 1 1 1 1" xfId="5950" xr:uid="{00000000-0005-0000-0000-000012170000}"/>
    <cellStyle name="Titre 1 1 1 1 1 1" xfId="5951" xr:uid="{00000000-0005-0000-0000-000013170000}"/>
    <cellStyle name="Titre 1 1 1 1 1 1 1" xfId="5952" xr:uid="{00000000-0005-0000-0000-000014170000}"/>
    <cellStyle name="Titre 1 1 1 1 1 1 1 2" xfId="5953" xr:uid="{00000000-0005-0000-0000-000015170000}"/>
    <cellStyle name="Titre 1 1 1 1 1 1 1_08 OUVERTURE NOVEMBRE 2012." xfId="5954" xr:uid="{00000000-0005-0000-0000-000016170000}"/>
    <cellStyle name="Titre 1 1 1 1 1 1 2" xfId="5955" xr:uid="{00000000-0005-0000-0000-000017170000}"/>
    <cellStyle name="Titre 1 1 1 1 1 1_07 OUVERTURE OCTOBRE 2012." xfId="5956" xr:uid="{00000000-0005-0000-0000-000018170000}"/>
    <cellStyle name="Titre 1 1 1 1 1 2" xfId="5957" xr:uid="{00000000-0005-0000-0000-000019170000}"/>
    <cellStyle name="Titre 1 1 1 1 1_07 OUVERTURE OCTOBRE 2012." xfId="5958" xr:uid="{00000000-0005-0000-0000-00001A170000}"/>
    <cellStyle name="Titre 1 1 1 1 2" xfId="5959" xr:uid="{00000000-0005-0000-0000-00001B170000}"/>
    <cellStyle name="Titre 1 1 1 1_07 OUVERTURE OCTOBRE 2012." xfId="5960" xr:uid="{00000000-0005-0000-0000-00001C170000}"/>
    <cellStyle name="Titre 1 1 1 2" xfId="5961" xr:uid="{00000000-0005-0000-0000-00001D170000}"/>
    <cellStyle name="Titre 1 1 1_07 OUVERTURE OCTOBRE 2012." xfId="5962" xr:uid="{00000000-0005-0000-0000-00001E170000}"/>
    <cellStyle name="Titre 1 1 2" xfId="5963" xr:uid="{00000000-0005-0000-0000-00001F170000}"/>
    <cellStyle name="Titre 1 1_07 OUVERTURE OCTOBRE 2012." xfId="5964" xr:uid="{00000000-0005-0000-0000-000020170000}"/>
    <cellStyle name="Titre 1 2" xfId="5965" xr:uid="{00000000-0005-0000-0000-000021170000}"/>
    <cellStyle name="Titre 1_07 OUVERTURE OCTOBRE 2012." xfId="5966" xr:uid="{00000000-0005-0000-0000-000022170000}"/>
    <cellStyle name="Titre 2" xfId="208" xr:uid="{00000000-0005-0000-0000-000023170000}"/>
    <cellStyle name="Titre 1 2" xfId="209" xr:uid="{00000000-0005-0000-0000-000024170000}"/>
    <cellStyle name="Titre 2 2" xfId="210" xr:uid="{00000000-0005-0000-0000-000025170000}"/>
    <cellStyle name="Titre 3 2" xfId="211" xr:uid="{00000000-0005-0000-0000-000026170000}"/>
    <cellStyle name="Titre 4 2" xfId="212" xr:uid="{00000000-0005-0000-0000-000027170000}"/>
    <cellStyle name="Total 2" xfId="213" xr:uid="{00000000-0005-0000-0000-000028170000}"/>
    <cellStyle name="Total 2 10" xfId="1328" xr:uid="{00000000-0005-0000-0000-000029170000}"/>
    <cellStyle name="Total 2 11" xfId="1323" xr:uid="{00000000-0005-0000-0000-00002A170000}"/>
    <cellStyle name="Total 2 12" xfId="1256" xr:uid="{00000000-0005-0000-0000-00002B170000}"/>
    <cellStyle name="Total 2 13" xfId="1376" xr:uid="{00000000-0005-0000-0000-00002C170000}"/>
    <cellStyle name="Total 2 14" xfId="1332" xr:uid="{00000000-0005-0000-0000-00002D170000}"/>
    <cellStyle name="Total 2 15" xfId="1366" xr:uid="{00000000-0005-0000-0000-00002E170000}"/>
    <cellStyle name="Total 2 16" xfId="1254" xr:uid="{00000000-0005-0000-0000-00002F170000}"/>
    <cellStyle name="Total 2 17" xfId="1369" xr:uid="{00000000-0005-0000-0000-000030170000}"/>
    <cellStyle name="Total 2 18" xfId="1387" xr:uid="{00000000-0005-0000-0000-000031170000}"/>
    <cellStyle name="Total 2 19" xfId="1402" xr:uid="{00000000-0005-0000-0000-000032170000}"/>
    <cellStyle name="Total 2 2" xfId="1302" xr:uid="{00000000-0005-0000-0000-000033170000}"/>
    <cellStyle name="Total 2 20" xfId="1316" xr:uid="{00000000-0005-0000-0000-000034170000}"/>
    <cellStyle name="Total 2 21" xfId="1319" xr:uid="{00000000-0005-0000-0000-000035170000}"/>
    <cellStyle name="Total 2 22" xfId="1373" xr:uid="{00000000-0005-0000-0000-000036170000}"/>
    <cellStyle name="Total 2 23" xfId="1816" xr:uid="{00000000-0005-0000-0000-000037170000}"/>
    <cellStyle name="Total 2 24" xfId="1790" xr:uid="{00000000-0005-0000-0000-000038170000}"/>
    <cellStyle name="Total 2 25" xfId="1775" xr:uid="{00000000-0005-0000-0000-000039170000}"/>
    <cellStyle name="Total 2 26" xfId="1792" xr:uid="{00000000-0005-0000-0000-00003A170000}"/>
    <cellStyle name="Total 2 27" xfId="1588" xr:uid="{00000000-0005-0000-0000-00003B170000}"/>
    <cellStyle name="Total 2 28" xfId="1597" xr:uid="{00000000-0005-0000-0000-00003C170000}"/>
    <cellStyle name="Total 2 29" xfId="1794" xr:uid="{00000000-0005-0000-0000-00003D170000}"/>
    <cellStyle name="Total 2 3" xfId="1278" xr:uid="{00000000-0005-0000-0000-00003E170000}"/>
    <cellStyle name="Total 2 30" xfId="1858" xr:uid="{00000000-0005-0000-0000-00003F170000}"/>
    <cellStyle name="Total 2 31" xfId="1801" xr:uid="{00000000-0005-0000-0000-000040170000}"/>
    <cellStyle name="Total 2 32" xfId="1793" xr:uid="{00000000-0005-0000-0000-000041170000}"/>
    <cellStyle name="Total 2 33" xfId="1839" xr:uid="{00000000-0005-0000-0000-000042170000}"/>
    <cellStyle name="Total 2 34" xfId="1585" xr:uid="{00000000-0005-0000-0000-000043170000}"/>
    <cellStyle name="Total 2 35" xfId="1878" xr:uid="{00000000-0005-0000-0000-000044170000}"/>
    <cellStyle name="Total 2 36" xfId="1847" xr:uid="{00000000-0005-0000-0000-000045170000}"/>
    <cellStyle name="Total 2 37" xfId="1832" xr:uid="{00000000-0005-0000-0000-000046170000}"/>
    <cellStyle name="Total 2 38" xfId="1888" xr:uid="{00000000-0005-0000-0000-000047170000}"/>
    <cellStyle name="Total 2 39" xfId="1890" xr:uid="{00000000-0005-0000-0000-000048170000}"/>
    <cellStyle name="Total 2 4" xfId="1251" xr:uid="{00000000-0005-0000-0000-000049170000}"/>
    <cellStyle name="Total 2 40" xfId="1601" xr:uid="{00000000-0005-0000-0000-00004A170000}"/>
    <cellStyle name="Total 2 41" xfId="1772" xr:uid="{00000000-0005-0000-0000-00004B170000}"/>
    <cellStyle name="Total 2 42" xfId="2741" xr:uid="{00000000-0005-0000-0000-00004C170000}"/>
    <cellStyle name="Total 2 43" xfId="1057" xr:uid="{00000000-0005-0000-0000-00004D170000}"/>
    <cellStyle name="Total 2 44" xfId="2754" xr:uid="{00000000-0005-0000-0000-00004E170000}"/>
    <cellStyle name="Total 2 45" xfId="2762" xr:uid="{00000000-0005-0000-0000-00004F170000}"/>
    <cellStyle name="Total 2 5" xfId="1280" xr:uid="{00000000-0005-0000-0000-000050170000}"/>
    <cellStyle name="Total 2 6" xfId="1245" xr:uid="{00000000-0005-0000-0000-000051170000}"/>
    <cellStyle name="Total 2 7" xfId="1232" xr:uid="{00000000-0005-0000-0000-000052170000}"/>
    <cellStyle name="Total 2 8" xfId="1241" xr:uid="{00000000-0005-0000-0000-000053170000}"/>
    <cellStyle name="Total 2 9" xfId="1346" xr:uid="{00000000-0005-0000-0000-000054170000}"/>
    <cellStyle name="Total 3" xfId="218" xr:uid="{00000000-0005-0000-0000-000055170000}"/>
    <cellStyle name="Total 3 10" xfId="1300" xr:uid="{00000000-0005-0000-0000-000056170000}"/>
    <cellStyle name="Total 3 11" xfId="1231" xr:uid="{00000000-0005-0000-0000-000057170000}"/>
    <cellStyle name="Total 3 12" xfId="1262" xr:uid="{00000000-0005-0000-0000-000058170000}"/>
    <cellStyle name="Total 3 13" xfId="1361" xr:uid="{00000000-0005-0000-0000-000059170000}"/>
    <cellStyle name="Total 3 14" xfId="1257" xr:uid="{00000000-0005-0000-0000-00005A170000}"/>
    <cellStyle name="Total 3 15" xfId="1386" xr:uid="{00000000-0005-0000-0000-00005B170000}"/>
    <cellStyle name="Total 3 16" xfId="1263" xr:uid="{00000000-0005-0000-0000-00005C170000}"/>
    <cellStyle name="Total 3 17" xfId="1247" xr:uid="{00000000-0005-0000-0000-00005D170000}"/>
    <cellStyle name="Total 3 18" xfId="1249" xr:uid="{00000000-0005-0000-0000-00005E170000}"/>
    <cellStyle name="Total 3 19" xfId="1343" xr:uid="{00000000-0005-0000-0000-00005F170000}"/>
    <cellStyle name="Total 3 2" xfId="1307" xr:uid="{00000000-0005-0000-0000-000060170000}"/>
    <cellStyle name="Total 3 20" xfId="1367" xr:uid="{00000000-0005-0000-0000-000061170000}"/>
    <cellStyle name="Total 3 21" xfId="1252" xr:uid="{00000000-0005-0000-0000-000062170000}"/>
    <cellStyle name="Total 3 22" xfId="1363" xr:uid="{00000000-0005-0000-0000-000063170000}"/>
    <cellStyle name="Total 3 23" xfId="1820" xr:uid="{00000000-0005-0000-0000-000064170000}"/>
    <cellStyle name="Total 3 24" xfId="1586" xr:uid="{00000000-0005-0000-0000-000065170000}"/>
    <cellStyle name="Total 3 25" xfId="1824" xr:uid="{00000000-0005-0000-0000-000066170000}"/>
    <cellStyle name="Total 3 26" xfId="1593" xr:uid="{00000000-0005-0000-0000-000067170000}"/>
    <cellStyle name="Total 3 27" xfId="1852" xr:uid="{00000000-0005-0000-0000-000068170000}"/>
    <cellStyle name="Total 3 28" xfId="1595" xr:uid="{00000000-0005-0000-0000-000069170000}"/>
    <cellStyle name="Total 3 29" xfId="1848" xr:uid="{00000000-0005-0000-0000-00006A170000}"/>
    <cellStyle name="Total 3 3" xfId="1246" xr:uid="{00000000-0005-0000-0000-00006B170000}"/>
    <cellStyle name="Total 3 30" xfId="1860" xr:uid="{00000000-0005-0000-0000-00006C170000}"/>
    <cellStyle name="Total 3 31" xfId="1810" xr:uid="{00000000-0005-0000-0000-00006D170000}"/>
    <cellStyle name="Total 3 32" xfId="1893" xr:uid="{00000000-0005-0000-0000-00006E170000}"/>
    <cellStyle name="Total 3 33" xfId="1802" xr:uid="{00000000-0005-0000-0000-00006F170000}"/>
    <cellStyle name="Total 3 34" xfId="1575" xr:uid="{00000000-0005-0000-0000-000070170000}"/>
    <cellStyle name="Total 3 35" xfId="1807" xr:uid="{00000000-0005-0000-0000-000071170000}"/>
    <cellStyle name="Total 3 36" xfId="1435" xr:uid="{00000000-0005-0000-0000-000072170000}"/>
    <cellStyle name="Total 3 37" xfId="1821" xr:uid="{00000000-0005-0000-0000-000073170000}"/>
    <cellStyle name="Total 3 38" xfId="1805" xr:uid="{00000000-0005-0000-0000-000074170000}"/>
    <cellStyle name="Total 3 39" xfId="1827" xr:uid="{00000000-0005-0000-0000-000075170000}"/>
    <cellStyle name="Total 3 4" xfId="1312" xr:uid="{00000000-0005-0000-0000-000076170000}"/>
    <cellStyle name="Total 3 40" xfId="1778" xr:uid="{00000000-0005-0000-0000-000077170000}"/>
    <cellStyle name="Total 3 41" xfId="1915" xr:uid="{00000000-0005-0000-0000-000078170000}"/>
    <cellStyle name="Total 3 42" xfId="2745" xr:uid="{00000000-0005-0000-0000-000079170000}"/>
    <cellStyle name="Total 3 43" xfId="2758" xr:uid="{00000000-0005-0000-0000-00007A170000}"/>
    <cellStyle name="Total 3 44" xfId="2747" xr:uid="{00000000-0005-0000-0000-00007B170000}"/>
    <cellStyle name="Total 3 5" xfId="1242" xr:uid="{00000000-0005-0000-0000-00007C170000}"/>
    <cellStyle name="Total 3 6" xfId="1345" xr:uid="{00000000-0005-0000-0000-00007D170000}"/>
    <cellStyle name="Total 3 7" xfId="1236" xr:uid="{00000000-0005-0000-0000-00007E170000}"/>
    <cellStyle name="Total 3 8" xfId="1258" xr:uid="{00000000-0005-0000-0000-00007F170000}"/>
    <cellStyle name="Total 3 9" xfId="1255" xr:uid="{00000000-0005-0000-0000-000080170000}"/>
    <cellStyle name="Vérification 2" xfId="214" xr:uid="{00000000-0005-0000-0000-000081170000}"/>
    <cellStyle name="Warning Text" xfId="5968" xr:uid="{00000000-0005-0000-0000-000082170000}"/>
    <cellStyle name="Warning Text 2" xfId="5969" xr:uid="{00000000-0005-0000-0000-000083170000}"/>
    <cellStyle name="Warning Text_08 OUVERTURE NOVEMBRE 2012." xfId="5970" xr:uid="{00000000-0005-0000-0000-000084170000}"/>
  </cellStyles>
  <dxfs count="6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1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81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81" formatCode="_-* #,##0_-;\-* #,##0_-;_-* &quot;-&quot;??_-;_-@_-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81" formatCode="_-* #,##0_-;\-* #,##0_-;_-* &quot;-&quot;??_-;_-@_-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81" formatCode="_-* #,##0_-;\-* #,##0_-;_-* &quot;-&quot;??_-;_-@_-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81" formatCode="_-* #,##0_-;\-* #,##0_-;_-* &quot;-&quot;??_-;_-@_-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81" formatCode="_-* #,##0_-;\-* #,##0_-;_-* &quot;-&quot;??_-;_-@_-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81" formatCode="_-* #,##0_-;\-* #,##0_-;_-* &quot;-&quot;??_-;_-@_-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81" formatCode="_-* #,##0_-;\-* #,##0_-;_-* &quot;-&quot;??_-;_-@_-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81" formatCode="_-* #,##0_-;\-* #,##0_-;_-* &quot;-&quot;??_-;_-@_-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81" formatCode="_-* #,##0_-;\-* #,##0_-;_-* &quot;-&quot;??_-;_-@_-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81" formatCode="_-* #,##0_-;\-* #,##0_-;_-* &quot;-&quot;??_-;_-@_-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81" formatCode="_-* #,##0_-;\-* #,##0_-;_-* &quot;-&quot;??_-;_-@_-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81" formatCode="_-* #,##0_-;\-* #,##0_-;_-* &quot;-&quot;??_-;_-@_-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81" formatCode="_-* #,##0_-;\-* #,##0_-;_-* &quot;-&quot;??_-;_-@_-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81" formatCode="_-* #,##0_-;\-* #,##0_-;_-* &quot;-&quot;??_-;_-@_-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81" formatCode="_-* #,##0_-;\-* #,##0_-;_-* &quot;-&quot;??_-;_-@_-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81" formatCode="_-* #,##0_-;\-* #,##0_-;_-* &quot;-&quot;??_-;_-@_-"/>
      <border diagonalUp="0" diagonalDown="0" outline="0">
        <left style="thin">
          <color auto="1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2"/>
        </patternFill>
      </fill>
      <border diagonalUp="0" diagonalDown="0" outline="0">
        <left style="thin">
          <color auto="1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</dxf>
    <dxf>
      <border outline="0">
        <left style="thin">
          <color theme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FFCC00"/>
      <color rgb="FFCC9900"/>
      <color rgb="FFA61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>
                <a:latin typeface="Arial Narrow" pitchFamily="34" charset="0"/>
              </a:rPr>
              <a:t>Graphique </a:t>
            </a:r>
            <a:r>
              <a:rPr lang="en-US" sz="1100">
                <a:solidFill>
                  <a:srgbClr val="FF0000"/>
                </a:solidFill>
                <a:latin typeface="Arial Narrow" pitchFamily="34" charset="0"/>
              </a:rPr>
              <a:t>1</a:t>
            </a:r>
            <a:r>
              <a:rPr lang="en-US" sz="1100">
                <a:latin typeface="Arial Narrow" pitchFamily="34" charset="0"/>
              </a:rPr>
              <a:t> : PIB aux prix d'acquisition</a:t>
            </a:r>
          </a:p>
        </c:rich>
      </c:tx>
      <c:layout>
        <c:manualLayout>
          <c:xMode val="edge"/>
          <c:yMode val="edge"/>
          <c:x val="0.36669086776158571"/>
          <c:y val="5.970149253731350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7939649293666262E-2"/>
          <c:y val="6.5289442986293383E-2"/>
          <c:w val="0.82349471423221476"/>
          <c:h val="0.741907909659441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SortieMacro!$A$21</c:f>
              <c:strCache>
                <c:ptCount val="1"/>
                <c:pt idx="0">
                  <c:v>PIB aux prix d'acquisition</c:v>
                </c:pt>
              </c:strCache>
            </c:strRef>
          </c:tx>
          <c:invertIfNegative val="0"/>
          <c:cat>
            <c:numRef>
              <c:f>SortieMacro!$B$2:$F$2</c:f>
              <c:numCache>
                <c:formatCode>yyyy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SortieMacro!$B$21:$F$21</c:f>
              <c:numCache>
                <c:formatCode>#\ 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56-4B5A-A9EA-09F4788B993F}"/>
            </c:ext>
          </c:extLst>
        </c:ser>
        <c:ser>
          <c:idx val="1"/>
          <c:order val="1"/>
          <c:tx>
            <c:strRef>
              <c:f>SortieMacro!$A$4</c:f>
              <c:strCache>
                <c:ptCount val="1"/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SortieMacro!$B$2:$F$2</c:f>
              <c:numCache>
                <c:formatCode>yyyy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SortieMacro!$B$4:$F$4</c:f>
            </c:numRef>
          </c:val>
          <c:extLst>
            <c:ext xmlns:c16="http://schemas.microsoft.com/office/drawing/2014/chart" uri="{C3380CC4-5D6E-409C-BE32-E72D297353CC}">
              <c16:uniqueId val="{00000001-7B56-4B5A-A9EA-09F4788B9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206205088"/>
        <c:axId val="206205480"/>
      </c:barChart>
      <c:dateAx>
        <c:axId val="206205088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crossAx val="206205480"/>
        <c:crosses val="autoZero"/>
        <c:auto val="0"/>
        <c:lblOffset val="100"/>
        <c:baseTimeUnit val="years"/>
      </c:dateAx>
      <c:valAx>
        <c:axId val="206205480"/>
        <c:scaling>
          <c:orientation val="minMax"/>
          <c:min val="4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PIB (milliards Ar)</a:t>
                </a:r>
              </a:p>
            </c:rich>
          </c:tx>
          <c:overlay val="0"/>
        </c:title>
        <c:numFmt formatCode="#\ ##0.0" sourceLinked="1"/>
        <c:majorTickMark val="out"/>
        <c:minorTickMark val="none"/>
        <c:tickLblPos val="nextTo"/>
        <c:crossAx val="206205088"/>
        <c:crosses val="autoZero"/>
        <c:crossBetween val="between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8.5847278918145073E-2"/>
          <c:y val="0.87578720570376467"/>
          <c:w val="0.82830557114021686"/>
          <c:h val="0.10241430642065309"/>
        </c:manualLayout>
      </c:layout>
      <c:overlay val="0"/>
      <c:txPr>
        <a:bodyPr/>
        <a:lstStyle/>
        <a:p>
          <a:pPr>
            <a:defRPr sz="11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/>
              <a:t>Graphique </a:t>
            </a:r>
            <a:r>
              <a:rPr lang="fr-FR" sz="1000">
                <a:solidFill>
                  <a:srgbClr val="FF0000"/>
                </a:solidFill>
              </a:rPr>
              <a:t>2</a:t>
            </a:r>
            <a:r>
              <a:rPr lang="fr-FR" sz="1000"/>
              <a:t>: Valeur</a:t>
            </a:r>
            <a:r>
              <a:rPr lang="fr-FR" sz="1000" baseline="0"/>
              <a:t> ajoutée</a:t>
            </a:r>
            <a:r>
              <a:rPr lang="fr-FR" sz="1000"/>
              <a:t> par secteur d'activité </a:t>
            </a:r>
          </a:p>
        </c:rich>
      </c:tx>
      <c:layout>
        <c:manualLayout>
          <c:xMode val="edge"/>
          <c:yMode val="edge"/>
          <c:x val="0.31073575597129233"/>
          <c:y val="5.5694565957033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225747267028517E-2"/>
          <c:y val="0.11695975503062117"/>
          <c:w val="0.87849073546985779"/>
          <c:h val="0.625734567654540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SortieMacro!$G$11</c:f>
              <c:strCache>
                <c:ptCount val="1"/>
                <c:pt idx="0">
                  <c:v>Secteur Primaire</c:v>
                </c:pt>
              </c:strCache>
            </c:strRef>
          </c:tx>
          <c:invertIfNegative val="0"/>
          <c:cat>
            <c:numRef>
              <c:f>SortieMacro!$H$10:$L$10</c:f>
              <c:numCache>
                <c:formatCode>yyyy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SortieMacro!$H$11:$L$11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55-461C-90B4-900BCA5C7701}"/>
            </c:ext>
          </c:extLst>
        </c:ser>
        <c:ser>
          <c:idx val="1"/>
          <c:order val="1"/>
          <c:tx>
            <c:strRef>
              <c:f>SortieMacro!$G$12</c:f>
              <c:strCache>
                <c:ptCount val="1"/>
                <c:pt idx="0">
                  <c:v>Secteur Secondaire</c:v>
                </c:pt>
              </c:strCache>
            </c:strRef>
          </c:tx>
          <c:spPr>
            <a:pattFill prst="wdUpDiag">
              <a:fgClr>
                <a:srgbClr val="000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SortieMacro!$H$10:$L$10</c:f>
              <c:numCache>
                <c:formatCode>yyyy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SortieMacro!$H$12:$L$12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55-461C-90B4-900BCA5C7701}"/>
            </c:ext>
          </c:extLst>
        </c:ser>
        <c:ser>
          <c:idx val="2"/>
          <c:order val="2"/>
          <c:tx>
            <c:strRef>
              <c:f>SortieMacro!$G$13</c:f>
              <c:strCache>
                <c:ptCount val="1"/>
                <c:pt idx="0">
                  <c:v>Secteur Tertiaire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</c:spPr>
          <c:invertIfNegative val="0"/>
          <c:cat>
            <c:numRef>
              <c:f>SortieMacro!$H$10:$L$10</c:f>
              <c:numCache>
                <c:formatCode>yyyy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SortieMacro!$H$13:$L$13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55-461C-90B4-900BCA5C7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214816"/>
        <c:axId val="207545848"/>
      </c:barChart>
      <c:dateAx>
        <c:axId val="144214816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7545848"/>
        <c:crosses val="autoZero"/>
        <c:auto val="1"/>
        <c:lblOffset val="100"/>
        <c:baseTimeUnit val="years"/>
        <c:minorUnit val="1"/>
      </c:dateAx>
      <c:valAx>
        <c:axId val="20754584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2148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9.2838759675089224E-3"/>
          <c:y val="0.81717896374064358"/>
          <c:w val="0.83051354911129682"/>
          <c:h val="0.1681199572275687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Footer>&amp;C4
</c:oddFooter>
    </c:headerFooter>
    <c:pageMargins b="1" l="0.75000000000001465" r="0.75000000000001465" t="1" header="0.49212598450000788" footer="0.49212598450000788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/>
              <a:t>Graphique </a:t>
            </a:r>
            <a:r>
              <a:rPr lang="fr-FR" sz="1000">
                <a:solidFill>
                  <a:srgbClr val="FF0000"/>
                </a:solidFill>
              </a:rPr>
              <a:t>4 </a:t>
            </a:r>
            <a:r>
              <a:rPr lang="fr-FR" sz="1000"/>
              <a:t>: Solde d'opinion (%)</a:t>
            </a:r>
            <a:r>
              <a:rPr lang="fr-FR" sz="1000" baseline="0"/>
              <a:t> </a:t>
            </a:r>
            <a:r>
              <a:rPr lang="fr-FR" sz="1000"/>
              <a:t>du BTP, commerce et assurance sur l'évolution de la production en 2013</a:t>
            </a:r>
          </a:p>
        </c:rich>
      </c:tx>
      <c:layout>
        <c:manualLayout>
          <c:xMode val="edge"/>
          <c:yMode val="edge"/>
          <c:x val="8.8262548427356244E-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05828796247113"/>
          <c:y val="0.3093996394511761"/>
          <c:w val="0.87849073546985779"/>
          <c:h val="0.625734567654540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'Sortie conj prod'!$G$12</c:f>
              <c:strCache>
                <c:ptCount val="1"/>
                <c:pt idx="0">
                  <c:v>BTP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'Sortie conj prod'!$H$11:$L$11</c15:sqref>
                  </c15:fullRef>
                </c:ext>
              </c:extLst>
              <c:f>'Sortie conj prod'!$H$11:$J$11</c:f>
              <c:strCache>
                <c:ptCount val="3"/>
                <c:pt idx="0">
                  <c:v>2nd trimestre 
par rapport au 1er trimestre</c:v>
                </c:pt>
                <c:pt idx="1">
                  <c:v>3ème trimestre 
par rapport au 2nd trimestre</c:v>
                </c:pt>
                <c:pt idx="2">
                  <c:v>Perspective d'évolution au 4ème trimestre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'Sortie conj prod'!$H$12:$L$12</c15:sqref>
                  </c15:fullRef>
                </c:ext>
              </c:extLst>
              <c:f>'Sortie conj prod'!$H$12:$J$12</c:f>
              <c:numCache>
                <c:formatCode>0.0%</c:formatCode>
                <c:ptCount val="3"/>
                <c:pt idx="0">
                  <c:v>-0.75512315010570796</c:v>
                </c:pt>
                <c:pt idx="1">
                  <c:v>-0.59900687103594097</c:v>
                </c:pt>
                <c:pt idx="2">
                  <c:v>-0.448381078224101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4-446B-8182-E6DAF9E944FC}"/>
            </c:ext>
          </c:extLst>
        </c:ser>
        <c:ser>
          <c:idx val="1"/>
          <c:order val="1"/>
          <c:tx>
            <c:strRef>
              <c:f>'Sortie conj prod'!$G$13</c:f>
              <c:strCache>
                <c:ptCount val="1"/>
                <c:pt idx="0">
                  <c:v>Commerce</c:v>
                </c:pt>
              </c:strCache>
            </c:strRef>
          </c:tx>
          <c:spPr>
            <a:pattFill prst="wdUpDiag">
              <a:fgClr>
                <a:srgbClr val="000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'Sortie conj prod'!$H$11:$L$11</c15:sqref>
                  </c15:fullRef>
                </c:ext>
              </c:extLst>
              <c:f>'Sortie conj prod'!$H$11:$J$11</c:f>
              <c:strCache>
                <c:ptCount val="3"/>
                <c:pt idx="0">
                  <c:v>2nd trimestre 
par rapport au 1er trimestre</c:v>
                </c:pt>
                <c:pt idx="1">
                  <c:v>3ème trimestre 
par rapport au 2nd trimestre</c:v>
                </c:pt>
                <c:pt idx="2">
                  <c:v>Perspective d'évolution au 4ème trimestre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'Sortie conj prod'!$H$13:$L$13</c15:sqref>
                  </c15:fullRef>
                </c:ext>
              </c:extLst>
              <c:f>'Sortie conj prod'!$H$13:$J$13</c:f>
              <c:numCache>
                <c:formatCode>0.0%</c:formatCode>
                <c:ptCount val="3"/>
                <c:pt idx="0">
                  <c:v>-0.67432059645852704</c:v>
                </c:pt>
                <c:pt idx="1">
                  <c:v>-0.64964850149605102</c:v>
                </c:pt>
                <c:pt idx="2">
                  <c:v>-0.46212331387649003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E4-446B-8182-E6DAF9E944FC}"/>
            </c:ext>
          </c:extLst>
        </c:ser>
        <c:ser>
          <c:idx val="2"/>
          <c:order val="2"/>
          <c:tx>
            <c:strRef>
              <c:f>'Sortie conj prod'!$G$14</c:f>
              <c:strCache>
                <c:ptCount val="1"/>
                <c:pt idx="0">
                  <c:v>Assurances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'Sortie conj prod'!$H$11:$L$11</c15:sqref>
                  </c15:fullRef>
                </c:ext>
              </c:extLst>
              <c:f>'Sortie conj prod'!$H$11:$J$11</c:f>
              <c:strCache>
                <c:ptCount val="3"/>
                <c:pt idx="0">
                  <c:v>2nd trimestre 
par rapport au 1er trimestre</c:v>
                </c:pt>
                <c:pt idx="1">
                  <c:v>3ème trimestre 
par rapport au 2nd trimestre</c:v>
                </c:pt>
                <c:pt idx="2">
                  <c:v>Perspective d'évolution au 4ème trimestre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'Sortie conj prod'!$H$14:$L$14</c15:sqref>
                  </c15:fullRef>
                </c:ext>
              </c:extLst>
              <c:f>'Sortie conj prod'!$H$14:$J$14</c:f>
              <c:numCache>
                <c:formatCode>0.0%</c:formatCode>
                <c:ptCount val="3"/>
                <c:pt idx="0">
                  <c:v>0.45284374999999999</c:v>
                </c:pt>
                <c:pt idx="1">
                  <c:v>0.11025</c:v>
                </c:pt>
                <c:pt idx="2">
                  <c:v>5.5125E-2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E4-446B-8182-E6DAF9E94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064744"/>
        <c:axId val="206065136"/>
      </c:barChart>
      <c:catAx>
        <c:axId val="20606474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6065136"/>
        <c:crosses val="autoZero"/>
        <c:auto val="1"/>
        <c:lblAlgn val="ctr"/>
        <c:lblOffset val="100"/>
        <c:tickMarkSkip val="1"/>
        <c:noMultiLvlLbl val="0"/>
      </c:catAx>
      <c:valAx>
        <c:axId val="2060651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%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606474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6713145462162604"/>
          <c:y val="0.82952465395454122"/>
          <c:w val="0.83051354911129682"/>
          <c:h val="0.1681199572275687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Footer>&amp;C4
</c:oddFooter>
    </c:headerFooter>
    <c:pageMargins b="1" l="0.75000000000001465" r="0.75000000000001465" t="1" header="0.49212598450000788" footer="0.49212598450000788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0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Graphique </a:t>
            </a:r>
            <a:r>
              <a:rPr lang="fr-FR" sz="1000" b="1" i="0" baseline="0">
                <a:solidFill>
                  <a:srgbClr val="C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3 </a:t>
            </a:r>
            <a:r>
              <a:rPr lang="fr-FR" sz="10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: Solde d'opinion (%) de l'ensemble des entreprises </a:t>
            </a:r>
            <a:r>
              <a:rPr lang="fr-FR" sz="1000" b="1" i="0" baseline="0">
                <a:solidFill>
                  <a:srgbClr val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sur l'évolution de la production </a:t>
            </a:r>
            <a:r>
              <a:rPr lang="fr-FR" sz="10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en 2013</a:t>
            </a:r>
            <a:endParaRPr lang="fr-FR" sz="1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9631552596425629E-2"/>
          <c:y val="0.14583333333333875"/>
          <c:w val="0.89443197314749689"/>
          <c:h val="0.80324074074074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'Sortie conj prod'!$A$8</c:f>
              <c:strCache>
                <c:ptCount val="1"/>
                <c:pt idx="0">
                  <c:v>      Solde d'opinion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'Sortie conj prod'!$B$2:$D$2</c:f>
              <c:strCache>
                <c:ptCount val="3"/>
                <c:pt idx="0">
                  <c:v>2nd trimestre 
par rapport au 1er trimestre</c:v>
                </c:pt>
                <c:pt idx="1">
                  <c:v>3ème trimestre 
par rapport au 2nd trimestre</c:v>
                </c:pt>
                <c:pt idx="2">
                  <c:v>Perspective d'évolution au 4ème trimestre</c:v>
                </c:pt>
              </c:strCache>
            </c:strRef>
          </c:cat>
          <c:val>
            <c:numRef>
              <c:f>'Sortie conj prod'!$B$8:$D$8</c:f>
              <c:numCache>
                <c:formatCode>0.0%</c:formatCode>
                <c:ptCount val="3"/>
                <c:pt idx="0">
                  <c:v>-0.52078842946831505</c:v>
                </c:pt>
                <c:pt idx="1">
                  <c:v>-0.47801120757308202</c:v>
                </c:pt>
                <c:pt idx="2">
                  <c:v>-0.444310231508731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70-46AE-AC31-8B119B58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1"/>
        <c:overlap val="-27"/>
        <c:axId val="207680888"/>
        <c:axId val="258657248"/>
      </c:barChart>
      <c:catAx>
        <c:axId val="207680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657248"/>
        <c:crosses val="autoZero"/>
        <c:auto val="1"/>
        <c:lblAlgn val="ctr"/>
        <c:lblOffset val="100"/>
        <c:noMultiLvlLbl val="0"/>
      </c:catAx>
      <c:valAx>
        <c:axId val="258657248"/>
        <c:scaling>
          <c:orientation val="minMax"/>
          <c:max val="0.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100">
                    <a:solidFill>
                      <a:sysClr val="windowText" lastClr="000000"/>
                    </a:solidFill>
                  </a:rPr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%" sourceLinked="1"/>
        <c:majorTickMark val="cross"/>
        <c:minorTickMark val="none"/>
        <c:tickLblPos val="nextTo"/>
        <c:spPr>
          <a:noFill/>
          <a:ln>
            <a:solidFill>
              <a:schemeClr val="tx1">
                <a:lumMod val="85000"/>
                <a:lumOff val="1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680888"/>
        <c:crosses val="autoZero"/>
        <c:crossBetween val="between"/>
      </c:valAx>
      <c:spPr>
        <a:noFill/>
        <a:ln>
          <a:noFill/>
        </a:ln>
        <a:effectLst>
          <a:softEdge rad="0"/>
        </a:effec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 b="1" i="0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rPr>
              <a:t>Graphique </a:t>
            </a:r>
            <a:r>
              <a:rPr lang="fr-FR" sz="1000" b="1" i="0" kern="1200" baseline="0">
                <a:solidFill>
                  <a:srgbClr val="FF0000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rPr>
              <a:t>6 </a:t>
            </a:r>
            <a:r>
              <a:rPr lang="fr-FR" sz="1000" b="1" i="0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rPr>
              <a:t>: Solde d'opinion (%) du BTP, industrie alimentaire et banque sur l'évolution des prix en 2013</a:t>
            </a:r>
            <a:endParaRPr lang="fr-FR" sz="1000">
              <a:effectLst/>
            </a:endParaRPr>
          </a:p>
        </c:rich>
      </c:tx>
      <c:layout>
        <c:manualLayout>
          <c:xMode val="edge"/>
          <c:yMode val="edge"/>
          <c:x val="0.16160584918473059"/>
          <c:y val="1.03592846517378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1967256396856"/>
          <c:y val="0.28740650754262143"/>
          <c:w val="0.87849073546985779"/>
          <c:h val="0.625734567654540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'Sortie conj prix'!$G$12</c:f>
              <c:strCache>
                <c:ptCount val="1"/>
                <c:pt idx="0">
                  <c:v>BTP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'Sortie conj prix'!$H$11:$L$11</c15:sqref>
                  </c15:fullRef>
                </c:ext>
              </c:extLst>
              <c:f>'Sortie conj prix'!$H$11:$J$11</c:f>
              <c:strCache>
                <c:ptCount val="3"/>
                <c:pt idx="0">
                  <c:v>2nd trimestre 
par rapport au 1er trimestre</c:v>
                </c:pt>
                <c:pt idx="1">
                  <c:v>3ème trimestre 
par rapport au 2nd trimestre</c:v>
                </c:pt>
                <c:pt idx="2">
                  <c:v>Perspective d'évolution au 4ème trimestre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'Sortie conj prix'!$H$12:$L$12</c15:sqref>
                  </c15:fullRef>
                </c:ext>
              </c:extLst>
              <c:f>'Sortie conj prix'!$H$12:$J$12</c:f>
              <c:numCache>
                <c:formatCode>0.0%</c:formatCode>
                <c:ptCount val="3"/>
                <c:pt idx="0">
                  <c:v>-0.448381078224101</c:v>
                </c:pt>
                <c:pt idx="1">
                  <c:v>-0.415412262156448</c:v>
                </c:pt>
                <c:pt idx="2">
                  <c:v>-0.355897463002114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5-4310-8198-AD511402E2FC}"/>
            </c:ext>
          </c:extLst>
        </c:ser>
        <c:ser>
          <c:idx val="1"/>
          <c:order val="1"/>
          <c:tx>
            <c:strRef>
              <c:f>'Sortie conj prix'!$G$13</c:f>
              <c:strCache>
                <c:ptCount val="1"/>
                <c:pt idx="0">
                  <c:v>Industrie alimentaires</c:v>
                </c:pt>
              </c:strCache>
            </c:strRef>
          </c:tx>
          <c:spPr>
            <a:pattFill prst="wdUpDiag">
              <a:fgClr>
                <a:srgbClr val="000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'Sortie conj prix'!$H$11:$L$11</c15:sqref>
                  </c15:fullRef>
                </c:ext>
              </c:extLst>
              <c:f>'Sortie conj prix'!$H$11:$J$11</c:f>
              <c:strCache>
                <c:ptCount val="3"/>
                <c:pt idx="0">
                  <c:v>2nd trimestre 
par rapport au 1er trimestre</c:v>
                </c:pt>
                <c:pt idx="1">
                  <c:v>3ème trimestre 
par rapport au 2nd trimestre</c:v>
                </c:pt>
                <c:pt idx="2">
                  <c:v>Perspective d'évolution au 4ème trimestre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'Sortie conj prix'!$H$13:$L$13</c15:sqref>
                  </c15:fullRef>
                </c:ext>
              </c:extLst>
              <c:f>'Sortie conj prix'!$H$13:$J$13</c:f>
              <c:numCache>
                <c:formatCode>0.0%</c:formatCode>
                <c:ptCount val="3"/>
                <c:pt idx="0">
                  <c:v>-0.36297560975609799</c:v>
                </c:pt>
                <c:pt idx="1">
                  <c:v>-0.23392953929539301</c:v>
                </c:pt>
                <c:pt idx="2">
                  <c:v>-0.15645528455284599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F5-4310-8198-AD511402E2FC}"/>
            </c:ext>
          </c:extLst>
        </c:ser>
        <c:ser>
          <c:idx val="2"/>
          <c:order val="2"/>
          <c:tx>
            <c:strRef>
              <c:f>'Sortie conj prix'!$G$14</c:f>
              <c:strCache>
                <c:ptCount val="1"/>
                <c:pt idx="0">
                  <c:v>Banques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'Sortie conj prix'!$H$11:$L$11</c15:sqref>
                  </c15:fullRef>
                </c:ext>
              </c:extLst>
              <c:f>'Sortie conj prix'!$H$11:$J$11</c:f>
              <c:strCache>
                <c:ptCount val="3"/>
                <c:pt idx="0">
                  <c:v>2nd trimestre 
par rapport au 1er trimestre</c:v>
                </c:pt>
                <c:pt idx="1">
                  <c:v>3ème trimestre 
par rapport au 2nd trimestre</c:v>
                </c:pt>
                <c:pt idx="2">
                  <c:v>Perspective d'évolution au 4ème trimestre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'Sortie conj prix'!$H$14:$L$14</c15:sqref>
                  </c15:fullRef>
                </c:ext>
              </c:extLst>
              <c:f>'Sortie conj prix'!$H$14:$J$14</c:f>
              <c:numCache>
                <c:formatCode>0.0%</c:formatCode>
                <c:ptCount val="3"/>
                <c:pt idx="0">
                  <c:v>-0.19435632183908</c:v>
                </c:pt>
                <c:pt idx="1">
                  <c:v>2.9873563218390801E-2</c:v>
                </c:pt>
                <c:pt idx="2">
                  <c:v>7.7942528735632205E-2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F5-4310-8198-AD511402E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989768"/>
        <c:axId val="204990160"/>
      </c:barChart>
      <c:catAx>
        <c:axId val="2049897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4990160"/>
        <c:crosses val="autoZero"/>
        <c:auto val="1"/>
        <c:lblAlgn val="ctr"/>
        <c:lblOffset val="100"/>
        <c:tickMarkSkip val="1"/>
        <c:noMultiLvlLbl val="0"/>
      </c:catAx>
      <c:valAx>
        <c:axId val="2049901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%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49897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859101493647583"/>
          <c:y val="0.79653495609166447"/>
          <c:w val="0.83051354911129682"/>
          <c:h val="0.1681199572275687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Footer>&amp;C4
</c:oddFooter>
    </c:headerFooter>
    <c:pageMargins b="1" l="0.75000000000001465" r="0.75000000000001465" t="1" header="0.49212598450000788" footer="0.49212598450000788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000" b="1" i="0" kern="1200" spc="0" baseline="0">
                <a:solidFill>
                  <a:srgbClr val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Graphique </a:t>
            </a:r>
            <a:r>
              <a:rPr lang="fr-FR" sz="1000" b="1" i="0" kern="1200" spc="0" baseline="0">
                <a:solidFill>
                  <a:srgbClr val="C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5 </a:t>
            </a:r>
            <a:r>
              <a:rPr lang="fr-FR" sz="1000" b="1" i="0" kern="1200" spc="0" baseline="0">
                <a:solidFill>
                  <a:srgbClr val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: Solde d'opinion (%) de l'ensemble des entreprises sur l'évolution des prix en 2013</a:t>
            </a:r>
            <a:endParaRPr lang="fr-FR" sz="10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9631552596425629E-2"/>
          <c:y val="0.14583333333333875"/>
          <c:w val="0.89443197314749689"/>
          <c:h val="0.80324074074074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'Sortie conj prix'!$A$8</c:f>
              <c:strCache>
                <c:ptCount val="1"/>
                <c:pt idx="0">
                  <c:v>      Solde d'opinion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'Sortie conj prix'!$B$2:$D$2</c:f>
              <c:strCache>
                <c:ptCount val="3"/>
                <c:pt idx="0">
                  <c:v>2nd trimestre 
par rapport au 1er trimestre</c:v>
                </c:pt>
                <c:pt idx="1">
                  <c:v>3ème trimestre 
par rapport au 2nd trimestre</c:v>
                </c:pt>
                <c:pt idx="2">
                  <c:v>Perspective d'évolution au 4ème trimestre</c:v>
                </c:pt>
              </c:strCache>
            </c:strRef>
          </c:cat>
          <c:val>
            <c:numRef>
              <c:f>'Sortie conj prix'!$B$8:$D$8</c:f>
              <c:numCache>
                <c:formatCode>0.0%</c:formatCode>
                <c:ptCount val="3"/>
                <c:pt idx="0">
                  <c:v>-0.14920350206003499</c:v>
                </c:pt>
                <c:pt idx="1">
                  <c:v>-0.14379029330979001</c:v>
                </c:pt>
                <c:pt idx="2">
                  <c:v>-9.3431871689229007E-2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9-4349-99B7-E84EFC45E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1"/>
        <c:overlap val="-27"/>
        <c:axId val="146000384"/>
        <c:axId val="206572576"/>
      </c:barChart>
      <c:catAx>
        <c:axId val="14600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572576"/>
        <c:crosses val="autoZero"/>
        <c:auto val="1"/>
        <c:lblAlgn val="ctr"/>
        <c:lblOffset val="100"/>
        <c:noMultiLvlLbl val="0"/>
      </c:catAx>
      <c:valAx>
        <c:axId val="206572576"/>
        <c:scaling>
          <c:orientation val="minMax"/>
          <c:max val="0.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100">
                    <a:solidFill>
                      <a:sysClr val="windowText" lastClr="000000"/>
                    </a:solidFill>
                  </a:rPr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%" sourceLinked="1"/>
        <c:majorTickMark val="cross"/>
        <c:minorTickMark val="none"/>
        <c:tickLblPos val="nextTo"/>
        <c:spPr>
          <a:noFill/>
          <a:ln>
            <a:solidFill>
              <a:schemeClr val="tx1">
                <a:lumMod val="85000"/>
                <a:lumOff val="1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6000384"/>
        <c:crosses val="autoZero"/>
        <c:crossBetween val="between"/>
      </c:valAx>
      <c:spPr>
        <a:noFill/>
        <a:ln>
          <a:noFill/>
        </a:ln>
        <a:effectLst>
          <a:softEdge rad="0"/>
        </a:effec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 horizontalDpi="1200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 b="1" i="0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rPr>
              <a:t>Graphique </a:t>
            </a:r>
            <a:r>
              <a:rPr lang="fr-FR" sz="1000" b="1" i="0" kern="1200" baseline="0">
                <a:solidFill>
                  <a:srgbClr val="FF0000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rPr>
              <a:t>8 </a:t>
            </a:r>
            <a:r>
              <a:rPr lang="fr-FR" sz="1000" b="1" i="0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rPr>
              <a:t>: Solde d'opinion (%) de l'Agriculture, Textiles et Banques sur l'évolution </a:t>
            </a:r>
            <a:r>
              <a:rPr lang="fr-FR" sz="1000" b="1" i="0" u="none" strike="noStrike" baseline="0">
                <a:effectLst/>
              </a:rPr>
              <a:t>du nombre d'emploi </a:t>
            </a:r>
            <a:r>
              <a:rPr lang="fr-FR" sz="1000" b="1" i="0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rPr>
              <a:t>en 2013</a:t>
            </a:r>
            <a:endParaRPr lang="fr-FR" sz="1000">
              <a:effectLst/>
            </a:endParaRPr>
          </a:p>
        </c:rich>
      </c:tx>
      <c:layout>
        <c:manualLayout>
          <c:xMode val="edge"/>
          <c:yMode val="edge"/>
          <c:x val="0.16160584918473059"/>
          <c:y val="1.03592846517378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27293437607579"/>
          <c:y val="0.27022440944881898"/>
          <c:w val="0.87849073546985779"/>
          <c:h val="0.625734567654540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'Sortie conj emploi'!$G$12</c:f>
              <c:strCache>
                <c:ptCount val="1"/>
                <c:pt idx="0">
                  <c:v>Agriculture, élevage et sylviculture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'Sortie conj emploi'!$H$11:$L$11</c15:sqref>
                  </c15:fullRef>
                </c:ext>
              </c:extLst>
              <c:f>'Sortie conj emploi'!$H$11:$J$11</c:f>
              <c:strCache>
                <c:ptCount val="3"/>
                <c:pt idx="0">
                  <c:v>2nd trimestre 
par rapport au 1er trimestre</c:v>
                </c:pt>
                <c:pt idx="1">
                  <c:v>3ème trimestre 
par rapport au 2nd trimestre</c:v>
                </c:pt>
                <c:pt idx="2">
                  <c:v>Perspective d'évolution au 4ème trimestre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'Sortie conj emploi'!$H$12:$L$12</c15:sqref>
                  </c15:fullRef>
                </c:ext>
              </c:extLst>
              <c:f>'Sortie conj emploi'!$H$12:$J$12</c:f>
              <c:numCache>
                <c:formatCode>0.0%</c:formatCode>
                <c:ptCount val="3"/>
                <c:pt idx="0">
                  <c:v>-7.5870967741935497E-2</c:v>
                </c:pt>
                <c:pt idx="1">
                  <c:v>-7.5870967741935497E-2</c:v>
                </c:pt>
                <c:pt idx="2">
                  <c:v>-3.79354838709677E-2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4-4402-81EE-222BD31BFF50}"/>
            </c:ext>
          </c:extLst>
        </c:ser>
        <c:ser>
          <c:idx val="1"/>
          <c:order val="1"/>
          <c:tx>
            <c:strRef>
              <c:f>'Sortie conj emploi'!$G$13</c:f>
              <c:strCache>
                <c:ptCount val="1"/>
                <c:pt idx="0">
                  <c:v>Textiles</c:v>
                </c:pt>
              </c:strCache>
            </c:strRef>
          </c:tx>
          <c:spPr>
            <a:pattFill prst="wdUpDiag">
              <a:fgClr>
                <a:srgbClr val="000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'Sortie conj emploi'!$H$11:$L$11</c15:sqref>
                  </c15:fullRef>
                </c:ext>
              </c:extLst>
              <c:f>'Sortie conj emploi'!$H$11:$J$11</c:f>
              <c:strCache>
                <c:ptCount val="3"/>
                <c:pt idx="0">
                  <c:v>2nd trimestre 
par rapport au 1er trimestre</c:v>
                </c:pt>
                <c:pt idx="1">
                  <c:v>3ème trimestre 
par rapport au 2nd trimestre</c:v>
                </c:pt>
                <c:pt idx="2">
                  <c:v>Perspective d'évolution au 4ème trimestre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'Sortie conj emploi'!$H$13:$L$13</c15:sqref>
                  </c15:fullRef>
                </c:ext>
              </c:extLst>
              <c:f>'Sortie conj emploi'!$H$13:$J$13</c:f>
              <c:numCache>
                <c:formatCode>0.0%</c:formatCode>
                <c:ptCount val="3"/>
                <c:pt idx="0">
                  <c:v>-0.29644071146245099</c:v>
                </c:pt>
                <c:pt idx="1">
                  <c:v>-0.257865612648221</c:v>
                </c:pt>
                <c:pt idx="2">
                  <c:v>-0.184576086956522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4-4402-81EE-222BD31BFF50}"/>
            </c:ext>
          </c:extLst>
        </c:ser>
        <c:ser>
          <c:idx val="2"/>
          <c:order val="2"/>
          <c:tx>
            <c:strRef>
              <c:f>'Sortie conj emploi'!$G$14</c:f>
              <c:strCache>
                <c:ptCount val="1"/>
                <c:pt idx="0">
                  <c:v>Banques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'Sortie conj emploi'!$H$11:$L$11</c15:sqref>
                  </c15:fullRef>
                </c:ext>
              </c:extLst>
              <c:f>'Sortie conj emploi'!$H$11:$J$11</c:f>
              <c:strCache>
                <c:ptCount val="3"/>
                <c:pt idx="0">
                  <c:v>2nd trimestre 
par rapport au 1er trimestre</c:v>
                </c:pt>
                <c:pt idx="1">
                  <c:v>3ème trimestre 
par rapport au 2nd trimestre</c:v>
                </c:pt>
                <c:pt idx="2">
                  <c:v>Perspective d'évolution au 4ème trimestre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'Sortie conj emploi'!$H$14:$L$14</c15:sqref>
                  </c15:fullRef>
                </c:ext>
              </c:extLst>
              <c:f>'Sortie conj emploi'!$H$14:$J$14</c:f>
              <c:numCache>
                <c:formatCode>0.0%</c:formatCode>
                <c:ptCount val="3"/>
                <c:pt idx="0">
                  <c:v>7.4183908045977007E-2</c:v>
                </c:pt>
                <c:pt idx="1">
                  <c:v>-7.2103448275862098E-2</c:v>
                </c:pt>
                <c:pt idx="2">
                  <c:v>-9.6137931034482801E-2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A4-4402-81EE-222BD31BF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232176"/>
        <c:axId val="412232568"/>
      </c:barChart>
      <c:catAx>
        <c:axId val="41223217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12232568"/>
        <c:crosses val="autoZero"/>
        <c:auto val="1"/>
        <c:lblAlgn val="ctr"/>
        <c:lblOffset val="100"/>
        <c:tickMarkSkip val="1"/>
        <c:noMultiLvlLbl val="0"/>
      </c:catAx>
      <c:valAx>
        <c:axId val="4122325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%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122321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6713145462162604"/>
          <c:y val="0.83188001499814646"/>
          <c:w val="0.83051354911129682"/>
          <c:h val="0.1681199572275687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Footer>&amp;C4
</c:oddFooter>
    </c:headerFooter>
    <c:pageMargins b="1" l="0.75000000000001465" r="0.75000000000001465" t="1" header="0.49212598450000788" footer="0.49212598450000788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000" b="1" i="0" kern="1200" spc="0" baseline="0">
                <a:solidFill>
                  <a:srgbClr val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Graphique </a:t>
            </a:r>
            <a:r>
              <a:rPr lang="fr-FR" sz="1000" b="1" i="0" kern="1200" spc="0" baseline="0">
                <a:solidFill>
                  <a:srgbClr val="C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7 </a:t>
            </a:r>
            <a:r>
              <a:rPr lang="fr-FR" sz="1000" b="1" i="0" kern="1200" spc="0" baseline="0">
                <a:solidFill>
                  <a:srgbClr val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: Solde d'opinion (%) de l'ensemble des entreprises sur l'évolution du nombre d'emploi en 2013</a:t>
            </a:r>
            <a:endParaRPr lang="fr-FR" sz="10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9631552596425629E-2"/>
          <c:y val="0.14583333333333875"/>
          <c:w val="0.89443197314749689"/>
          <c:h val="0.80324074074074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'Sortie conj emploi'!$A$8</c:f>
              <c:strCache>
                <c:ptCount val="1"/>
                <c:pt idx="0">
                  <c:v>      Solde d'opinion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'Sortie conj emploi'!$B$2:$D$2</c:f>
              <c:strCache>
                <c:ptCount val="3"/>
                <c:pt idx="0">
                  <c:v>2nd trimestre 
par rapport au 1er trimestre</c:v>
                </c:pt>
                <c:pt idx="1">
                  <c:v>3ème trimestre 
par rapport au 2nd trimestre</c:v>
                </c:pt>
                <c:pt idx="2">
                  <c:v>Perspective d'évolution au 4ème trimestre</c:v>
                </c:pt>
              </c:strCache>
            </c:strRef>
          </c:cat>
          <c:val>
            <c:numRef>
              <c:f>'Sortie conj emploi'!$B$8:$D$8</c:f>
              <c:numCache>
                <c:formatCode>0.0%</c:formatCode>
                <c:ptCount val="3"/>
                <c:pt idx="0">
                  <c:v>-0.17899999999999999</c:v>
                </c:pt>
                <c:pt idx="1">
                  <c:v>-0.154</c:v>
                </c:pt>
                <c:pt idx="2">
                  <c:v>-0.23400000000000001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23-4A78-BB0D-A8C8F5C58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1"/>
        <c:overlap val="-27"/>
        <c:axId val="207487944"/>
        <c:axId val="260400112"/>
      </c:barChart>
      <c:catAx>
        <c:axId val="20748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0400112"/>
        <c:crosses val="autoZero"/>
        <c:auto val="1"/>
        <c:lblAlgn val="ctr"/>
        <c:lblOffset val="100"/>
        <c:noMultiLvlLbl val="0"/>
      </c:catAx>
      <c:valAx>
        <c:axId val="260400112"/>
        <c:scaling>
          <c:orientation val="minMax"/>
          <c:max val="0.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100">
                    <a:solidFill>
                      <a:sysClr val="windowText" lastClr="000000"/>
                    </a:solidFill>
                  </a:rPr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%" sourceLinked="1"/>
        <c:majorTickMark val="cross"/>
        <c:minorTickMark val="none"/>
        <c:tickLblPos val="nextTo"/>
        <c:spPr>
          <a:noFill/>
          <a:ln>
            <a:solidFill>
              <a:schemeClr val="tx1">
                <a:lumMod val="85000"/>
                <a:lumOff val="1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487944"/>
        <c:crosses val="autoZero"/>
        <c:crossBetween val="between"/>
      </c:valAx>
      <c:spPr>
        <a:noFill/>
        <a:ln>
          <a:noFill/>
        </a:ln>
        <a:effectLst>
          <a:softEdge rad="0"/>
        </a:effec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 b="1" i="0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rPr>
              <a:t>Graphique </a:t>
            </a:r>
            <a:r>
              <a:rPr lang="fr-FR" sz="1000" b="1" i="0" kern="1200" baseline="0">
                <a:solidFill>
                  <a:srgbClr val="FF0000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rPr>
              <a:t>11 </a:t>
            </a:r>
            <a:r>
              <a:rPr lang="fr-FR" sz="1000" b="1" i="0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rPr>
              <a:t>: Les facteurs limitant la production des entreprises en 2013</a:t>
            </a:r>
            <a:endParaRPr lang="fr-FR" sz="1000">
              <a:effectLst/>
            </a:endParaRPr>
          </a:p>
        </c:rich>
      </c:tx>
      <c:layout>
        <c:manualLayout>
          <c:xMode val="edge"/>
          <c:yMode val="edge"/>
          <c:x val="0.18555801963502674"/>
          <c:y val="0.1704392417315344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27293437607579"/>
          <c:y val="0.27022440944881898"/>
          <c:w val="0.87849073546985779"/>
          <c:h val="0.62573456765454039"/>
        </c:manualLayout>
      </c:layout>
      <c:barChart>
        <c:barDir val="bar"/>
        <c:grouping val="clustered"/>
        <c:varyColors val="0"/>
        <c:ser>
          <c:idx val="3"/>
          <c:order val="3"/>
          <c:tx>
            <c:strRef>
              <c:f>'Sortie conj clim'!$K$11</c:f>
              <c:strCache>
                <c:ptCount val="1"/>
                <c:pt idx="0">
                  <c:v>Ensemble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4035-469D-A1A8-8BCEAC1305B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035-469D-A1A8-8BCEAC1305B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035-469D-A1A8-8BCEAC1305B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035-469D-A1A8-8BCEAC1305B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4035-469D-A1A8-8BCEAC1305B3}"/>
              </c:ext>
            </c:extLst>
          </c:dPt>
          <c:dPt>
            <c:idx val="5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4035-469D-A1A8-8BCEAC1305B3}"/>
              </c:ext>
            </c:extLst>
          </c:dPt>
          <c:dPt>
            <c:idx val="6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4035-469D-A1A8-8BCEAC1305B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035-469D-A1A8-8BCEAC1305B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4035-469D-A1A8-8BCEAC1305B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4035-469D-A1A8-8BCEAC1305B3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'Sortie conj clim'!$G$12:$G$23</c15:sqref>
                  </c15:fullRef>
                </c:ext>
              </c:extLst>
              <c:f>'Sortie conj clim'!$G$12:$G$22</c:f>
              <c:strCache>
                <c:ptCount val="11"/>
                <c:pt idx="0">
                  <c:v>Insuffisance de la demande </c:v>
                </c:pt>
                <c:pt idx="1">
                  <c:v>Obsolescence de l'équipement actuel </c:v>
                </c:pt>
                <c:pt idx="2">
                  <c:v>Difficultés d'approvisionnement </c:v>
                </c:pt>
                <c:pt idx="3">
                  <c:v>Difficultés de trésorerie </c:v>
                </c:pt>
                <c:pt idx="4">
                  <c:v>Manque de main d’œuvre qualifiée </c:v>
                </c:pt>
                <c:pt idx="5">
                  <c:v>Coût de l'énergie </c:v>
                </c:pt>
                <c:pt idx="6">
                  <c:v>Concurrence déloyale </c:v>
                </c:pt>
                <c:pt idx="7">
                  <c:v>Insécurité </c:v>
                </c:pt>
                <c:pt idx="8">
                  <c:v>Trop d'importation des produits similaires</c:v>
                </c:pt>
                <c:pt idx="9">
                  <c:v>Pression fiscale élevée</c:v>
                </c:pt>
                <c:pt idx="10">
                  <c:v>Difficulté d'accès au financement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'Sortie conj clim'!$K$12:$K$23</c15:sqref>
                  </c15:fullRef>
                </c:ext>
              </c:extLst>
              <c:f>'Sortie conj clim'!$K$12:$K$22</c:f>
              <c:numCache>
                <c:formatCode>0.0%</c:formatCode>
                <c:ptCount val="11"/>
                <c:pt idx="0">
                  <c:v>0.16300000000000001</c:v>
                </c:pt>
                <c:pt idx="1">
                  <c:v>6.4000000000000001E-2</c:v>
                </c:pt>
                <c:pt idx="2">
                  <c:v>3.1E-2</c:v>
                </c:pt>
                <c:pt idx="3">
                  <c:v>6.9000000000000006E-2</c:v>
                </c:pt>
                <c:pt idx="4">
                  <c:v>7.0000000000000007E-2</c:v>
                </c:pt>
                <c:pt idx="5">
                  <c:v>0.106</c:v>
                </c:pt>
                <c:pt idx="6">
                  <c:v>0.125</c:v>
                </c:pt>
                <c:pt idx="7">
                  <c:v>0.156</c:v>
                </c:pt>
                <c:pt idx="8">
                  <c:v>3.6999999999999998E-2</c:v>
                </c:pt>
                <c:pt idx="9">
                  <c:v>0.10199999999999999</c:v>
                </c:pt>
                <c:pt idx="10">
                  <c:v>5.5E-2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035-469D-A1A8-8BCEAC130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602016"/>
        <c:axId val="3226024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'Sortie conj clim'!$H$11</c15:sqref>
                        </c15:formulaRef>
                      </c:ext>
                    </c:extLst>
                    <c:strCache>
                      <c:ptCount val="1"/>
                      <c:pt idx="0">
                        <c:v>SA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'Sortie conj clim'!$G$12:$G$23</c15:sqref>
                        </c15:fullRef>
                        <c15:formulaRef>
                          <c15:sqref>'Sortie conj clim'!$G$12:$G$22</c15:sqref>
                        </c15:formulaRef>
                      </c:ext>
                    </c:extLst>
                    <c:strCache>
                      <c:ptCount val="11"/>
                      <c:pt idx="0">
                        <c:v>Insuffisance de la demande </c:v>
                      </c:pt>
                      <c:pt idx="1">
                        <c:v>Obsolescence de l'équipement actuel </c:v>
                      </c:pt>
                      <c:pt idx="2">
                        <c:v>Difficultés d'approvisionnement </c:v>
                      </c:pt>
                      <c:pt idx="3">
                        <c:v>Difficultés de trésorerie </c:v>
                      </c:pt>
                      <c:pt idx="4">
                        <c:v>Manque de main d’œuvre qualifiée </c:v>
                      </c:pt>
                      <c:pt idx="5">
                        <c:v>Coût de l'énergie </c:v>
                      </c:pt>
                      <c:pt idx="6">
                        <c:v>Concurrence déloyale </c:v>
                      </c:pt>
                      <c:pt idx="7">
                        <c:v>Insécurité </c:v>
                      </c:pt>
                      <c:pt idx="8">
                        <c:v>Trop d'importation des produits similaires</c:v>
                      </c:pt>
                      <c:pt idx="9">
                        <c:v>Pression fiscale élevée</c:v>
                      </c:pt>
                      <c:pt idx="10">
                        <c:v>Difficulté d'accès au financement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'Sortie conj clim'!$H$12:$H$23</c15:sqref>
                        </c15:fullRef>
                        <c15:formulaRef>
                          <c15:sqref>'Sortie conj clim'!$H$12:$H$22</c15:sqref>
                        </c15:formulaRef>
                      </c:ext>
                    </c:extLst>
                    <c:numCache>
                      <c:formatCode>0.0%</c:formatCode>
                      <c:ptCount val="11"/>
                      <c:pt idx="0">
                        <c:v>0.158</c:v>
                      </c:pt>
                      <c:pt idx="1">
                        <c:v>2.1000000000000001E-2</c:v>
                      </c:pt>
                      <c:pt idx="2">
                        <c:v>3.9E-2</c:v>
                      </c:pt>
                      <c:pt idx="3">
                        <c:v>0.10299999999999999</c:v>
                      </c:pt>
                      <c:pt idx="4">
                        <c:v>2.3E-2</c:v>
                      </c:pt>
                      <c:pt idx="5">
                        <c:v>9.7000000000000003E-2</c:v>
                      </c:pt>
                      <c:pt idx="6">
                        <c:v>0.126</c:v>
                      </c:pt>
                      <c:pt idx="7">
                        <c:v>0.14499999999999999</c:v>
                      </c:pt>
                      <c:pt idx="8">
                        <c:v>0.06</c:v>
                      </c:pt>
                      <c:pt idx="9">
                        <c:v>0.129</c:v>
                      </c:pt>
                      <c:pt idx="10">
                        <c:v>0.06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4035-469D-A1A8-8BCEAC1305B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'Sortie conj clim'!$I$11</c15:sqref>
                        </c15:formulaRef>
                      </c:ext>
                    </c:extLst>
                    <c:strCache>
                      <c:ptCount val="1"/>
                      <c:pt idx="0">
                        <c:v>SARL</c:v>
                      </c:pt>
                    </c:strCache>
                  </c:strRef>
                </c:tx>
                <c:spPr>
                  <a:pattFill prst="wdUpDiag">
                    <a:fgClr>
                      <a:srgbClr val="000080"/>
                    </a:fgClr>
                    <a:bgClr>
                      <a:srgbClr val="FFFFFF"/>
                    </a:bgClr>
                  </a:patt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'Sortie conj clim'!$G$12:$G$23</c15:sqref>
                        </c15:fullRef>
                        <c15:formulaRef>
                          <c15:sqref>'Sortie conj clim'!$G$12:$G$22</c15:sqref>
                        </c15:formulaRef>
                      </c:ext>
                    </c:extLst>
                    <c:strCache>
                      <c:ptCount val="11"/>
                      <c:pt idx="0">
                        <c:v>Insuffisance de la demande </c:v>
                      </c:pt>
                      <c:pt idx="1">
                        <c:v>Obsolescence de l'équipement actuel </c:v>
                      </c:pt>
                      <c:pt idx="2">
                        <c:v>Difficultés d'approvisionnement </c:v>
                      </c:pt>
                      <c:pt idx="3">
                        <c:v>Difficultés de trésorerie </c:v>
                      </c:pt>
                      <c:pt idx="4">
                        <c:v>Manque de main d’œuvre qualifiée </c:v>
                      </c:pt>
                      <c:pt idx="5">
                        <c:v>Coût de l'énergie </c:v>
                      </c:pt>
                      <c:pt idx="6">
                        <c:v>Concurrence déloyale </c:v>
                      </c:pt>
                      <c:pt idx="7">
                        <c:v>Insécurité </c:v>
                      </c:pt>
                      <c:pt idx="8">
                        <c:v>Trop d'importation des produits similaires</c:v>
                      </c:pt>
                      <c:pt idx="9">
                        <c:v>Pression fiscale élevée</c:v>
                      </c:pt>
                      <c:pt idx="10">
                        <c:v>Difficulté d'accès au financement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'Sortie conj clim'!$I$12:$I$23</c15:sqref>
                        </c15:fullRef>
                        <c15:formulaRef>
                          <c15:sqref>'Sortie conj clim'!$I$12:$I$22</c15:sqref>
                        </c15:formulaRef>
                      </c:ext>
                    </c:extLst>
                    <c:numCache>
                      <c:formatCode>0.0%</c:formatCode>
                      <c:ptCount val="11"/>
                      <c:pt idx="0">
                        <c:v>0.17299999999999999</c:v>
                      </c:pt>
                      <c:pt idx="1">
                        <c:v>1.4E-2</c:v>
                      </c:pt>
                      <c:pt idx="2">
                        <c:v>2.8000000000000001E-2</c:v>
                      </c:pt>
                      <c:pt idx="3">
                        <c:v>0.115</c:v>
                      </c:pt>
                      <c:pt idx="4">
                        <c:v>1.9E-2</c:v>
                      </c:pt>
                      <c:pt idx="5">
                        <c:v>6.3E-2</c:v>
                      </c:pt>
                      <c:pt idx="6">
                        <c:v>0.14599999999999999</c:v>
                      </c:pt>
                      <c:pt idx="7">
                        <c:v>0.13800000000000001</c:v>
                      </c:pt>
                      <c:pt idx="8">
                        <c:v>5.8000000000000003E-2</c:v>
                      </c:pt>
                      <c:pt idx="9">
                        <c:v>0.13400000000000001</c:v>
                      </c:pt>
                      <c:pt idx="10">
                        <c:v>7.1999999999999995E-2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4035-469D-A1A8-8BCEAC1305B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'Sortie conj clim'!$J$11</c15:sqref>
                        </c15:formulaRef>
                      </c:ext>
                    </c:extLst>
                    <c:strCache>
                      <c:ptCount val="1"/>
                      <c:pt idx="0">
                        <c:v>EI</c:v>
                      </c:pt>
                    </c:strCache>
                  </c:strRef>
                </c:tx>
                <c:spPr>
                  <a:solidFill>
                    <a:schemeClr val="bg1">
                      <a:lumMod val="65000"/>
                    </a:schemeClr>
                  </a:solidFill>
                  <a:ln w="25400">
                    <a:noFill/>
                  </a:ln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'Sortie conj clim'!$G$12:$G$23</c15:sqref>
                        </c15:fullRef>
                        <c15:formulaRef>
                          <c15:sqref>'Sortie conj clim'!$G$12:$G$22</c15:sqref>
                        </c15:formulaRef>
                      </c:ext>
                    </c:extLst>
                    <c:strCache>
                      <c:ptCount val="11"/>
                      <c:pt idx="0">
                        <c:v>Insuffisance de la demande </c:v>
                      </c:pt>
                      <c:pt idx="1">
                        <c:v>Obsolescence de l'équipement actuel </c:v>
                      </c:pt>
                      <c:pt idx="2">
                        <c:v>Difficultés d'approvisionnement </c:v>
                      </c:pt>
                      <c:pt idx="3">
                        <c:v>Difficultés de trésorerie </c:v>
                      </c:pt>
                      <c:pt idx="4">
                        <c:v>Manque de main d’œuvre qualifiée </c:v>
                      </c:pt>
                      <c:pt idx="5">
                        <c:v>Coût de l'énergie </c:v>
                      </c:pt>
                      <c:pt idx="6">
                        <c:v>Concurrence déloyale </c:v>
                      </c:pt>
                      <c:pt idx="7">
                        <c:v>Insécurité </c:v>
                      </c:pt>
                      <c:pt idx="8">
                        <c:v>Trop d'importation des produits similaires</c:v>
                      </c:pt>
                      <c:pt idx="9">
                        <c:v>Pression fiscale élevée</c:v>
                      </c:pt>
                      <c:pt idx="10">
                        <c:v>Difficulté d'accès au financement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'Sortie conj clim'!$J$12:$J$23</c15:sqref>
                        </c15:fullRef>
                        <c15:formulaRef>
                          <c15:sqref>'Sortie conj clim'!$J$12:$J$22</c15:sqref>
                        </c15:formulaRef>
                      </c:ext>
                    </c:extLst>
                    <c:numCache>
                      <c:formatCode>0.0%</c:formatCode>
                      <c:ptCount val="11"/>
                      <c:pt idx="0">
                        <c:v>0.16200000000000001</c:v>
                      </c:pt>
                      <c:pt idx="1">
                        <c:v>7.0000000000000007E-2</c:v>
                      </c:pt>
                      <c:pt idx="2">
                        <c:v>3.1E-2</c:v>
                      </c:pt>
                      <c:pt idx="3">
                        <c:v>6.4000000000000001E-2</c:v>
                      </c:pt>
                      <c:pt idx="4">
                        <c:v>7.5999999999999998E-2</c:v>
                      </c:pt>
                      <c:pt idx="5">
                        <c:v>0.11</c:v>
                      </c:pt>
                      <c:pt idx="6">
                        <c:v>0.123</c:v>
                      </c:pt>
                      <c:pt idx="7">
                        <c:v>0.158</c:v>
                      </c:pt>
                      <c:pt idx="8">
                        <c:v>3.4000000000000002E-2</c:v>
                      </c:pt>
                      <c:pt idx="9">
                        <c:v>9.9000000000000005E-2</c:v>
                      </c:pt>
                      <c:pt idx="10">
                        <c:v>5.3999999999999999E-2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4035-469D-A1A8-8BCEAC1305B3}"/>
                  </c:ext>
                </c:extLst>
              </c15:ser>
            </c15:filteredBarSeries>
          </c:ext>
        </c:extLst>
      </c:barChart>
      <c:catAx>
        <c:axId val="3226020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22602408"/>
        <c:crosses val="autoZero"/>
        <c:auto val="1"/>
        <c:lblAlgn val="ctr"/>
        <c:lblOffset val="100"/>
        <c:noMultiLvlLbl val="0"/>
      </c:catAx>
      <c:valAx>
        <c:axId val="322602408"/>
        <c:scaling>
          <c:orientation val="minMax"/>
        </c:scaling>
        <c:delete val="0"/>
        <c:axPos val="b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%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226020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Footer>&amp;C4
</c:oddFooter>
    </c:headerFooter>
    <c:pageMargins b="1" l="0.75000000000001465" r="0.75000000000001465" t="1" header="0.49212598450000788" footer="0.49212598450000788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000" b="1" i="0" kern="1200" spc="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rPr>
              <a:t>Graphique </a:t>
            </a:r>
            <a:r>
              <a:rPr lang="fr-FR" sz="1000" b="1" i="0" kern="1200" spc="0" baseline="0">
                <a:solidFill>
                  <a:srgbClr val="FF0000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rPr>
              <a:t>9 </a:t>
            </a:r>
            <a:r>
              <a:rPr lang="fr-FR" sz="1000" b="1" i="0" kern="1200" spc="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rPr>
              <a:t>: Appréciation des SA sur le climat des affaires</a:t>
            </a:r>
            <a:endParaRPr lang="fr-FR" sz="10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'Sortie conj clim'!$H$26</c:f>
              <c:strCache>
                <c:ptCount val="1"/>
                <c:pt idx="0">
                  <c:v>SA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AE8-4BD3-A8D5-ACAA00336163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AE8-4BD3-A8D5-ACAA00336163}"/>
              </c:ext>
            </c:extLst>
          </c:dPt>
          <c:dPt>
            <c:idx val="2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AE8-4BD3-A8D5-ACAA00336163}"/>
              </c:ext>
            </c:extLst>
          </c:dPt>
          <c:cat>
            <c:strRef>
              <c:f>'Sortie conj clim'!$G$27:$G$29</c:f>
              <c:strCache>
                <c:ptCount val="3"/>
                <c:pt idx="0">
                  <c:v>      Bonne</c:v>
                </c:pt>
                <c:pt idx="1">
                  <c:v>      Moyenne</c:v>
                </c:pt>
                <c:pt idx="2">
                  <c:v>      Médiocre</c:v>
                </c:pt>
              </c:strCache>
            </c:strRef>
          </c:cat>
          <c:val>
            <c:numRef>
              <c:f>'Sortie conj clim'!$H$27:$H$29</c:f>
              <c:numCache>
                <c:formatCode>0%</c:formatCode>
                <c:ptCount val="3"/>
                <c:pt idx="0">
                  <c:v>1.38897637795276E-2</c:v>
                </c:pt>
                <c:pt idx="1">
                  <c:v>0.319464566929134</c:v>
                </c:pt>
                <c:pt idx="2">
                  <c:v>0.63429921259842503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E8-4BD3-A8D5-ACAA00336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582713867371414"/>
          <c:y val="0.41954945770530078"/>
          <c:w val="0.31417287103629743"/>
          <c:h val="0.314241491638824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000" b="1" i="0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rPr>
              <a:t>Graphique </a:t>
            </a:r>
            <a:r>
              <a:rPr lang="fr-FR" sz="1000" b="1" i="0" kern="1200" baseline="0">
                <a:solidFill>
                  <a:srgbClr val="FF0000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rPr>
              <a:t>10 </a:t>
            </a:r>
            <a:r>
              <a:rPr lang="fr-FR" sz="1000" b="1" i="0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rPr>
              <a:t>: Appréciation des SARL sur le climat des affaires</a:t>
            </a:r>
            <a:endParaRPr lang="en-US" sz="10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'Sortie conj clim'!$I$26:$I$29</c:f>
              <c:strCache>
                <c:ptCount val="4"/>
                <c:pt idx="0">
                  <c:v>SARL</c:v>
                </c:pt>
                <c:pt idx="1">
                  <c:v>1%</c:v>
                </c:pt>
                <c:pt idx="2">
                  <c:v>33%</c:v>
                </c:pt>
                <c:pt idx="3">
                  <c:v>65%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55A3-40BF-ACA6-0078CE31F2D8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A3-40BF-ACA6-0078CE31F2D8}"/>
              </c:ext>
            </c:extLst>
          </c:dPt>
          <c:dPt>
            <c:idx val="2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5A3-40BF-ACA6-0078CE31F2D8}"/>
              </c:ext>
            </c:extLst>
          </c:dPt>
          <c:cat>
            <c:strRef>
              <c:f>'Sortie conj clim'!$G$27:$G$29</c:f>
              <c:strCache>
                <c:ptCount val="3"/>
                <c:pt idx="0">
                  <c:v>      Bonne</c:v>
                </c:pt>
                <c:pt idx="1">
                  <c:v>      Moyenne</c:v>
                </c:pt>
                <c:pt idx="2">
                  <c:v>      Médiocre</c:v>
                </c:pt>
              </c:strCache>
            </c:strRef>
          </c:cat>
          <c:val>
            <c:numRef>
              <c:f>'Sortie conj clim'!$H$27:$H$29</c:f>
              <c:numCache>
                <c:formatCode>0%</c:formatCode>
                <c:ptCount val="3"/>
                <c:pt idx="0">
                  <c:v>1.38897637795276E-2</c:v>
                </c:pt>
                <c:pt idx="1">
                  <c:v>0.319464566929134</c:v>
                </c:pt>
                <c:pt idx="2">
                  <c:v>0.63429921259842503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A3-40BF-ACA6-0078CE31F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7" Type="http://schemas.openxmlformats.org/officeDocument/2006/relationships/image" Target="../media/image10.emf"/><Relationship Id="rId2" Type="http://schemas.openxmlformats.org/officeDocument/2006/relationships/image" Target="../media/image5.emf"/><Relationship Id="rId1" Type="http://schemas.openxmlformats.org/officeDocument/2006/relationships/image" Target="../media/image4.wmf"/><Relationship Id="rId6" Type="http://schemas.openxmlformats.org/officeDocument/2006/relationships/image" Target="../media/image9.emf"/><Relationship Id="rId5" Type="http://schemas.openxmlformats.org/officeDocument/2006/relationships/image" Target="../media/image8.emf"/><Relationship Id="rId4" Type="http://schemas.openxmlformats.org/officeDocument/2006/relationships/image" Target="../media/image7.emf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11907</xdr:colOff>
      <xdr:row>48</xdr:row>
      <xdr:rowOff>119061</xdr:rowOff>
    </xdr:from>
    <xdr:to>
      <xdr:col>5</xdr:col>
      <xdr:colOff>840582</xdr:colOff>
      <xdr:row>62</xdr:row>
      <xdr:rowOff>4761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23812</xdr:colOff>
      <xdr:row>62</xdr:row>
      <xdr:rowOff>47625</xdr:rowOff>
    </xdr:from>
    <xdr:to>
      <xdr:col>5</xdr:col>
      <xdr:colOff>938212</xdr:colOff>
      <xdr:row>73</xdr:row>
      <xdr:rowOff>9525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11905</xdr:rowOff>
    </xdr:from>
    <xdr:to>
      <xdr:col>5</xdr:col>
      <xdr:colOff>0</xdr:colOff>
      <xdr:row>53</xdr:row>
      <xdr:rowOff>35717</xdr:rowOff>
    </xdr:to>
    <xdr:graphicFrame macro="">
      <xdr:nvGraphicFramePr>
        <xdr:cNvPr id="82986" name="Chart 1">
          <a:extLst>
            <a:ext uri="{FF2B5EF4-FFF2-40B4-BE49-F238E27FC236}">
              <a16:creationId xmlns:a16="http://schemas.microsoft.com/office/drawing/2014/main" id="{00000000-0008-0000-0100-00002A4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11907</xdr:colOff>
      <xdr:row>28</xdr:row>
      <xdr:rowOff>152400</xdr:rowOff>
    </xdr:from>
    <xdr:to>
      <xdr:col>5</xdr:col>
      <xdr:colOff>0</xdr:colOff>
      <xdr:row>40</xdr:row>
      <xdr:rowOff>178593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285749</xdr:colOff>
      <xdr:row>53</xdr:row>
      <xdr:rowOff>95249</xdr:rowOff>
    </xdr:from>
    <xdr:to>
      <xdr:col>4</xdr:col>
      <xdr:colOff>1059655</xdr:colOff>
      <xdr:row>57</xdr:row>
      <xdr:rowOff>107155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85749" y="11037093"/>
          <a:ext cx="7679531" cy="77390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effectLst/>
              <a:latin typeface="+mn-lt"/>
              <a:ea typeface="+mn-ea"/>
              <a:cs typeface="+mn-cs"/>
            </a:rPr>
            <a:t>Le </a:t>
          </a:r>
          <a:r>
            <a:rPr lang="fr-FR" sz="1100" b="1">
              <a:effectLst/>
              <a:latin typeface="+mn-lt"/>
              <a:ea typeface="+mn-ea"/>
              <a:cs typeface="+mn-cs"/>
            </a:rPr>
            <a:t>solde d'opinion</a:t>
          </a:r>
          <a:r>
            <a:rPr lang="fr-FR" sz="1100">
              <a:effectLst/>
              <a:latin typeface="+mn-lt"/>
              <a:ea typeface="+mn-ea"/>
              <a:cs typeface="+mn-cs"/>
            </a:rPr>
            <a:t> est défini comme la différence entre la proportion de répondants ayant exprimé une opinion positive et la proportion de répondants ayant exprimé une opinion négative.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effectLst/>
              <a:latin typeface="+mn-lt"/>
              <a:ea typeface="+mn-ea"/>
              <a:cs typeface="+mn-cs"/>
            </a:rPr>
            <a:t>Ainsi, un signe négatif du solde d’opinion montre qu’il y a plus d’opinion négative  que de réponse positive et inversement. Plus le solde s’approche de zéro plus il a des répondants qui ont répondu pour la stabilité.</a:t>
          </a:r>
          <a:endParaRPr kumimoji="0" lang="fr-FR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41</xdr:row>
      <xdr:rowOff>130969</xdr:rowOff>
    </xdr:from>
    <xdr:to>
      <xdr:col>5</xdr:col>
      <xdr:colOff>11906</xdr:colOff>
      <xdr:row>53</xdr:row>
      <xdr:rowOff>154781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11907</xdr:colOff>
      <xdr:row>28</xdr:row>
      <xdr:rowOff>188118</xdr:rowOff>
    </xdr:from>
    <xdr:to>
      <xdr:col>5</xdr:col>
      <xdr:colOff>0</xdr:colOff>
      <xdr:row>41</xdr:row>
      <xdr:rowOff>166687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321469</xdr:colOff>
      <xdr:row>53</xdr:row>
      <xdr:rowOff>107157</xdr:rowOff>
    </xdr:from>
    <xdr:to>
      <xdr:col>5</xdr:col>
      <xdr:colOff>11906</xdr:colOff>
      <xdr:row>57</xdr:row>
      <xdr:rowOff>154781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321469" y="11049001"/>
          <a:ext cx="7655718" cy="80962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effectLst/>
              <a:latin typeface="+mn-lt"/>
              <a:ea typeface="+mn-ea"/>
              <a:cs typeface="+mn-cs"/>
            </a:rPr>
            <a:t>Le </a:t>
          </a:r>
          <a:r>
            <a:rPr lang="fr-FR" sz="1100" b="1">
              <a:effectLst/>
              <a:latin typeface="+mn-lt"/>
              <a:ea typeface="+mn-ea"/>
              <a:cs typeface="+mn-cs"/>
            </a:rPr>
            <a:t>solde d'opinion</a:t>
          </a:r>
          <a:r>
            <a:rPr lang="fr-FR" sz="1100">
              <a:effectLst/>
              <a:latin typeface="+mn-lt"/>
              <a:ea typeface="+mn-ea"/>
              <a:cs typeface="+mn-cs"/>
            </a:rPr>
            <a:t> est défini comme la différence entre la proportion de répondants ayant exprimé une opinion positive et la proportion de répondants ayant exprimé une opinion négative.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effectLst/>
              <a:latin typeface="+mn-lt"/>
              <a:ea typeface="+mn-ea"/>
              <a:cs typeface="+mn-cs"/>
            </a:rPr>
            <a:t>Ainsi,</a:t>
          </a:r>
          <a:r>
            <a:rPr lang="fr-FR" sz="1100" baseline="0">
              <a:effectLst/>
              <a:latin typeface="+mn-lt"/>
              <a:ea typeface="+mn-ea"/>
              <a:cs typeface="+mn-cs"/>
            </a:rPr>
            <a:t> u</a:t>
          </a:r>
          <a:r>
            <a:rPr lang="fr-FR" sz="1100">
              <a:effectLst/>
              <a:latin typeface="+mn-lt"/>
              <a:ea typeface="+mn-ea"/>
              <a:cs typeface="+mn-cs"/>
            </a:rPr>
            <a:t>n signe négatif du solde d’opinion montre qu’il y a plus d’opinion négative  que de réponse positive et inversement. Plus le solde s’approche de zéro plus il a des répondants qui ont répondu pour la stabilité.</a:t>
          </a:r>
          <a:endParaRPr kumimoji="0" lang="fr-FR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23812</xdr:rowOff>
    </xdr:from>
    <xdr:to>
      <xdr:col>5</xdr:col>
      <xdr:colOff>0</xdr:colOff>
      <xdr:row>54</xdr:row>
      <xdr:rowOff>59531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11907</xdr:colOff>
      <xdr:row>28</xdr:row>
      <xdr:rowOff>188118</xdr:rowOff>
    </xdr:from>
    <xdr:to>
      <xdr:col>5</xdr:col>
      <xdr:colOff>0</xdr:colOff>
      <xdr:row>40</xdr:row>
      <xdr:rowOff>130968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261938</xdr:colOff>
      <xdr:row>55</xdr:row>
      <xdr:rowOff>35719</xdr:rowOff>
    </xdr:from>
    <xdr:to>
      <xdr:col>4</xdr:col>
      <xdr:colOff>916781</xdr:colOff>
      <xdr:row>59</xdr:row>
      <xdr:rowOff>59531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61938" y="11358563"/>
          <a:ext cx="7453312" cy="78581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effectLst/>
              <a:latin typeface="+mn-lt"/>
              <a:ea typeface="+mn-ea"/>
              <a:cs typeface="+mn-cs"/>
            </a:rPr>
            <a:t>Le </a:t>
          </a:r>
          <a:r>
            <a:rPr lang="fr-FR" sz="1100" b="1">
              <a:effectLst/>
              <a:latin typeface="+mn-lt"/>
              <a:ea typeface="+mn-ea"/>
              <a:cs typeface="+mn-cs"/>
            </a:rPr>
            <a:t>solde d'opinion</a:t>
          </a:r>
          <a:r>
            <a:rPr lang="fr-FR" sz="1100">
              <a:effectLst/>
              <a:latin typeface="+mn-lt"/>
              <a:ea typeface="+mn-ea"/>
              <a:cs typeface="+mn-cs"/>
            </a:rPr>
            <a:t> est défini comme la différence entre la proportion de répondants ayant exprimé une opinion positive et la proportion de répondants ayant exprimé une opinion négative.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effectLst/>
              <a:latin typeface="+mn-lt"/>
              <a:ea typeface="+mn-ea"/>
              <a:cs typeface="+mn-cs"/>
            </a:rPr>
            <a:t>Ainsi, un signe négatif du solde d’opinion montre qu’il y a plus d’opinion négative  que de réponse positive et inversement. Plus le solde s’approche de zéro plus il a des répondants qui ont répondu pour la stabilité.</a:t>
          </a:r>
          <a:endParaRPr kumimoji="0" lang="fr-FR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119063</xdr:rowOff>
    </xdr:from>
    <xdr:to>
      <xdr:col>5</xdr:col>
      <xdr:colOff>0</xdr:colOff>
      <xdr:row>56</xdr:row>
      <xdr:rowOff>142877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250031</xdr:colOff>
      <xdr:row>24</xdr:row>
      <xdr:rowOff>23813</xdr:rowOff>
    </xdr:from>
    <xdr:to>
      <xdr:col>1</xdr:col>
      <xdr:colOff>250031</xdr:colOff>
      <xdr:row>39</xdr:row>
      <xdr:rowOff>11906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238125</xdr:colOff>
      <xdr:row>24</xdr:row>
      <xdr:rowOff>0</xdr:rowOff>
    </xdr:from>
    <xdr:to>
      <xdr:col>5</xdr:col>
      <xdr:colOff>1</xdr:colOff>
      <xdr:row>38</xdr:row>
      <xdr:rowOff>178593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119063</xdr:colOff>
      <xdr:row>56</xdr:row>
      <xdr:rowOff>166687</xdr:rowOff>
    </xdr:from>
    <xdr:to>
      <xdr:col>4</xdr:col>
      <xdr:colOff>940594</xdr:colOff>
      <xdr:row>61</xdr:row>
      <xdr:rowOff>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19063" y="11346656"/>
          <a:ext cx="7417594" cy="785813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effectLst/>
              <a:latin typeface="+mn-lt"/>
              <a:ea typeface="+mn-ea"/>
              <a:cs typeface="+mn-cs"/>
            </a:rPr>
            <a:t>Le </a:t>
          </a:r>
          <a:r>
            <a:rPr lang="fr-FR" sz="1100" b="1">
              <a:effectLst/>
              <a:latin typeface="+mn-lt"/>
              <a:ea typeface="+mn-ea"/>
              <a:cs typeface="+mn-cs"/>
            </a:rPr>
            <a:t>solde d'opinion</a:t>
          </a:r>
          <a:r>
            <a:rPr lang="fr-FR" sz="1100">
              <a:effectLst/>
              <a:latin typeface="+mn-lt"/>
              <a:ea typeface="+mn-ea"/>
              <a:cs typeface="+mn-cs"/>
            </a:rPr>
            <a:t> est défini comme la différence entre la proportion de répondants ayant exprimé une opinion positive et la proportion de répondants ayant exprimé une opinion négative.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effectLst/>
              <a:latin typeface="+mn-lt"/>
              <a:ea typeface="+mn-ea"/>
              <a:cs typeface="+mn-cs"/>
            </a:rPr>
            <a:t>Ainsi, un signe négatif du solde d’opinion montre qu’il y a plus d’opinion négative  que de réponse positive et inversement. Plus le solde s’approche de zéro plus il a des répondants qui ont répondu pour la stabilité.</a:t>
          </a:r>
          <a:endParaRPr kumimoji="0" lang="fr-FR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89210" name="Group 17">
          <a:extLst>
            <a:ext uri="{FF2B5EF4-FFF2-40B4-BE49-F238E27FC236}">
              <a16:creationId xmlns:a16="http://schemas.microsoft.com/office/drawing/2014/main" id="{00000000-0008-0000-0B00-00007A5C0100}"/>
            </a:ext>
          </a:extLst>
        </xdr:cNvPr>
        <xdr:cNvGrpSpPr>
          <a:grpSpLocks/>
        </xdr:cNvGrpSpPr>
      </xdr:nvGrpSpPr>
      <xdr:grpSpPr bwMode="auto">
        <a:xfrm>
          <a:off x="0" y="0"/>
          <a:ext cx="5189220" cy="0"/>
          <a:chOff x="-32" y="-636"/>
          <a:chExt cx="20160" cy="268"/>
        </a:xfrm>
      </xdr:grpSpPr>
      <xdr:sp macro="" textlink="">
        <xdr:nvSpPr>
          <xdr:cNvPr id="5" name="Texte 1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3591749408" y="0"/>
            <a:ext cx="2016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1">
              <a:defRPr sz="1000"/>
            </a:pPr>
            <a:r>
              <a:rPr lang="fr-FR" sz="1200" b="0" i="0" strike="noStrike">
                <a:solidFill>
                  <a:srgbClr val="000000"/>
                </a:solidFill>
                <a:latin typeface="Arial"/>
                <a:cs typeface="Arial"/>
              </a:rPr>
              <a:t>    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fr-FR" sz="1400" b="1" i="0" strike="noStrike">
                <a:solidFill>
                  <a:srgbClr val="000000"/>
                </a:solidFill>
                <a:latin typeface="Arial"/>
                <a:cs typeface="Arial"/>
              </a:rPr>
              <a:t>ÉlÉments de conjoncture À fin JUIN 2004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89214" name="Image 2">
            <a:extLst>
              <a:ext uri="{FF2B5EF4-FFF2-40B4-BE49-F238E27FC236}">
                <a16:creationId xmlns:a16="http://schemas.microsoft.com/office/drawing/2014/main" id="{00000000-0008-0000-0B00-00007E5C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160" y="-608"/>
            <a:ext cx="4716" cy="2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81017" name="Group 17">
          <a:extLst>
            <a:ext uri="{FF2B5EF4-FFF2-40B4-BE49-F238E27FC236}">
              <a16:creationId xmlns:a16="http://schemas.microsoft.com/office/drawing/2014/main" id="{00000000-0008-0000-0C00-0000793C0100}"/>
            </a:ext>
          </a:extLst>
        </xdr:cNvPr>
        <xdr:cNvGrpSpPr>
          <a:grpSpLocks/>
        </xdr:cNvGrpSpPr>
      </xdr:nvGrpSpPr>
      <xdr:grpSpPr bwMode="auto">
        <a:xfrm>
          <a:off x="0" y="0"/>
          <a:ext cx="5090160" cy="0"/>
          <a:chOff x="-32" y="-636"/>
          <a:chExt cx="20160" cy="268"/>
        </a:xfrm>
      </xdr:grpSpPr>
      <xdr:sp macro="" textlink="">
        <xdr:nvSpPr>
          <xdr:cNvPr id="4" name="Texte 1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37959019543" y="0"/>
            <a:ext cx="2016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1">
              <a:defRPr sz="1000"/>
            </a:pPr>
            <a:r>
              <a:rPr lang="fr-FR" sz="1200" b="0" i="0" strike="noStrike">
                <a:solidFill>
                  <a:srgbClr val="000000"/>
                </a:solidFill>
                <a:latin typeface="Arial"/>
                <a:cs typeface="Arial"/>
              </a:rPr>
              <a:t>    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fr-FR" sz="1400" b="1" i="0" strike="noStrike">
                <a:solidFill>
                  <a:srgbClr val="000000"/>
                </a:solidFill>
                <a:latin typeface="Arial"/>
                <a:cs typeface="Arial"/>
              </a:rPr>
              <a:t>ÉlÉments de conjoncture À fin JUIN 2004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81022" name="Image 2">
            <a:extLst>
              <a:ext uri="{FF2B5EF4-FFF2-40B4-BE49-F238E27FC236}">
                <a16:creationId xmlns:a16="http://schemas.microsoft.com/office/drawing/2014/main" id="{00000000-0008-0000-0C00-00007E3C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160" y="-608"/>
            <a:ext cx="4716" cy="2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0</xdr:row>
      <xdr:rowOff>0</xdr:rowOff>
    </xdr:to>
    <xdr:grpSp>
      <xdr:nvGrpSpPr>
        <xdr:cNvPr id="99450" name="Group 17">
          <a:extLst>
            <a:ext uri="{FF2B5EF4-FFF2-40B4-BE49-F238E27FC236}">
              <a16:creationId xmlns:a16="http://schemas.microsoft.com/office/drawing/2014/main" id="{00000000-0008-0000-0F00-00007A840100}"/>
            </a:ext>
          </a:extLst>
        </xdr:cNvPr>
        <xdr:cNvGrpSpPr>
          <a:grpSpLocks/>
        </xdr:cNvGrpSpPr>
      </xdr:nvGrpSpPr>
      <xdr:grpSpPr bwMode="auto">
        <a:xfrm>
          <a:off x="0" y="0"/>
          <a:ext cx="5274733" cy="0"/>
          <a:chOff x="-32" y="-636"/>
          <a:chExt cx="20160" cy="268"/>
        </a:xfrm>
      </xdr:grpSpPr>
      <xdr:sp macro="" textlink="">
        <xdr:nvSpPr>
          <xdr:cNvPr id="5" name="Texte 1">
            <a:extLst>
              <a:ext uri="{FF2B5EF4-FFF2-40B4-BE49-F238E27FC236}">
                <a16:creationId xmlns:a16="http://schemas.microsoft.com/office/drawing/2014/main" id="{00000000-0008-0000-0F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25603714905" y="0"/>
            <a:ext cx="2016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1">
              <a:defRPr sz="1000"/>
            </a:pPr>
            <a:r>
              <a:rPr lang="fr-FR" sz="1200" b="0" i="0" strike="noStrike">
                <a:solidFill>
                  <a:srgbClr val="000000"/>
                </a:solidFill>
                <a:latin typeface="Arial"/>
                <a:cs typeface="Arial"/>
              </a:rPr>
              <a:t>    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fr-FR" sz="1400" b="1" i="0" strike="noStrike">
                <a:solidFill>
                  <a:srgbClr val="000000"/>
                </a:solidFill>
                <a:latin typeface="Arial"/>
                <a:cs typeface="Arial"/>
              </a:rPr>
              <a:t>ÉlÉments de conjoncture À fin JUIN 2004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99454" name="Image 2">
            <a:extLst>
              <a:ext uri="{FF2B5EF4-FFF2-40B4-BE49-F238E27FC236}">
                <a16:creationId xmlns:a16="http://schemas.microsoft.com/office/drawing/2014/main" id="{00000000-0008-0000-0F00-00007E84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160" y="-608"/>
            <a:ext cx="4716" cy="2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0</xdr:row>
      <xdr:rowOff>0</xdr:rowOff>
    </xdr:to>
    <xdr:grpSp>
      <xdr:nvGrpSpPr>
        <xdr:cNvPr id="102523" name="Group 17">
          <a:extLst>
            <a:ext uri="{FF2B5EF4-FFF2-40B4-BE49-F238E27FC236}">
              <a16:creationId xmlns:a16="http://schemas.microsoft.com/office/drawing/2014/main" id="{00000000-0008-0000-1000-00007B900100}"/>
            </a:ext>
          </a:extLst>
        </xdr:cNvPr>
        <xdr:cNvGrpSpPr>
          <a:grpSpLocks/>
        </xdr:cNvGrpSpPr>
      </xdr:nvGrpSpPr>
      <xdr:grpSpPr bwMode="auto">
        <a:xfrm>
          <a:off x="0" y="0"/>
          <a:ext cx="5391727" cy="0"/>
          <a:chOff x="-32" y="-636"/>
          <a:chExt cx="20160" cy="268"/>
        </a:xfrm>
      </xdr:grpSpPr>
      <xdr:sp macro="" textlink="">
        <xdr:nvSpPr>
          <xdr:cNvPr id="5" name="Texte 1">
            <a:extLst>
              <a:ext uri="{FF2B5EF4-FFF2-40B4-BE49-F238E27FC236}">
                <a16:creationId xmlns:a16="http://schemas.microsoft.com/office/drawing/2014/main" id="{00000000-0008-0000-1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524056775655" y="0"/>
            <a:ext cx="2016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1">
              <a:defRPr sz="1000"/>
            </a:pPr>
            <a:r>
              <a:rPr lang="fr-FR" sz="1200" b="0" i="0" strike="noStrike">
                <a:solidFill>
                  <a:srgbClr val="000000"/>
                </a:solidFill>
                <a:latin typeface="Arial"/>
                <a:cs typeface="Arial"/>
              </a:rPr>
              <a:t>    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fr-FR" sz="1400" b="1" i="0" strike="noStrike">
                <a:solidFill>
                  <a:srgbClr val="000000"/>
                </a:solidFill>
                <a:latin typeface="Arial"/>
                <a:cs typeface="Arial"/>
              </a:rPr>
              <a:t>ÉlÉments de conjoncture À fin JUIN 2004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02526" name="Image 2">
            <a:extLst>
              <a:ext uri="{FF2B5EF4-FFF2-40B4-BE49-F238E27FC236}">
                <a16:creationId xmlns:a16="http://schemas.microsoft.com/office/drawing/2014/main" id="{00000000-0008-0000-1000-00007E90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160" y="-608"/>
            <a:ext cx="4716" cy="2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0</xdr:row>
      <xdr:rowOff>0</xdr:rowOff>
    </xdr:to>
    <xdr:grpSp>
      <xdr:nvGrpSpPr>
        <xdr:cNvPr id="2196" name="Group 17">
          <a:extLst>
            <a:ext uri="{FF2B5EF4-FFF2-40B4-BE49-F238E27FC236}">
              <a16:creationId xmlns:a16="http://schemas.microsoft.com/office/drawing/2014/main" id="{00000000-0008-0000-1100-000094080000}"/>
            </a:ext>
          </a:extLst>
        </xdr:cNvPr>
        <xdr:cNvGrpSpPr>
          <a:grpSpLocks/>
        </xdr:cNvGrpSpPr>
      </xdr:nvGrpSpPr>
      <xdr:grpSpPr bwMode="auto">
        <a:xfrm>
          <a:off x="0" y="0"/>
          <a:ext cx="6162675" cy="0"/>
          <a:chOff x="-32" y="-636"/>
          <a:chExt cx="20160" cy="268"/>
        </a:xfrm>
      </xdr:grpSpPr>
      <xdr:sp macro="" textlink="">
        <xdr:nvSpPr>
          <xdr:cNvPr id="2067" name="Texte 1">
            <a:extLst>
              <a:ext uri="{FF2B5EF4-FFF2-40B4-BE49-F238E27FC236}">
                <a16:creationId xmlns:a16="http://schemas.microsoft.com/office/drawing/2014/main" id="{00000000-0008-0000-1100-000013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2323311133" y="0"/>
            <a:ext cx="2016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1">
              <a:defRPr sz="1000"/>
            </a:pPr>
            <a:r>
              <a:rPr lang="fr-FR" sz="1200" b="0" i="0" strike="noStrike">
                <a:solidFill>
                  <a:srgbClr val="000000"/>
                </a:solidFill>
                <a:latin typeface="Arial"/>
                <a:cs typeface="Arial"/>
              </a:rPr>
              <a:t>    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fr-FR" sz="1400" b="1" i="0" strike="noStrike">
                <a:solidFill>
                  <a:srgbClr val="000000"/>
                </a:solidFill>
                <a:latin typeface="Arial"/>
                <a:cs typeface="Arial"/>
              </a:rPr>
              <a:t>ÉlÉments de conjoncture À fin JUIN 2004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2199" name="Image 2">
            <a:extLst>
              <a:ext uri="{FF2B5EF4-FFF2-40B4-BE49-F238E27FC236}">
                <a16:creationId xmlns:a16="http://schemas.microsoft.com/office/drawing/2014/main" id="{00000000-0008-0000-1100-0000970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160" y="-608"/>
            <a:ext cx="4716" cy="2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22860</xdr:colOff>
          <xdr:row>0</xdr:row>
          <xdr:rowOff>0</xdr:rowOff>
        </xdr:from>
        <xdr:to>
          <xdr:col>11</xdr:col>
          <xdr:colOff>419100</xdr:colOff>
          <xdr:row>0</xdr:row>
          <xdr:rowOff>0</xdr:rowOff>
        </xdr:to>
        <xdr:sp macro="" textlink="">
          <xdr:nvSpPr>
            <xdr:cNvPr id="2068" name="Object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1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228600</xdr:colOff>
          <xdr:row>0</xdr:row>
          <xdr:rowOff>0</xdr:rowOff>
        </xdr:from>
        <xdr:to>
          <xdr:col>15</xdr:col>
          <xdr:colOff>22860</xdr:colOff>
          <xdr:row>0</xdr:row>
          <xdr:rowOff>0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1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</xdr:colOff>
          <xdr:row>0</xdr:row>
          <xdr:rowOff>0</xdr:rowOff>
        </xdr:from>
        <xdr:to>
          <xdr:col>14</xdr:col>
          <xdr:colOff>106680</xdr:colOff>
          <xdr:row>0</xdr:row>
          <xdr:rowOff>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1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60960</xdr:colOff>
          <xdr:row>0</xdr:row>
          <xdr:rowOff>0</xdr:rowOff>
        </xdr:from>
        <xdr:to>
          <xdr:col>14</xdr:col>
          <xdr:colOff>99060</xdr:colOff>
          <xdr:row>0</xdr:row>
          <xdr:rowOff>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1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106680</xdr:colOff>
          <xdr:row>0</xdr:row>
          <xdr:rowOff>0</xdr:rowOff>
        </xdr:from>
        <xdr:to>
          <xdr:col>14</xdr:col>
          <xdr:colOff>76200</xdr:colOff>
          <xdr:row>0</xdr:row>
          <xdr:rowOff>0</xdr:rowOff>
        </xdr:to>
        <xdr:sp macro="" textlink="">
          <xdr:nvSpPr>
            <xdr:cNvPr id="2071" name="Object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1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99060</xdr:colOff>
          <xdr:row>0</xdr:row>
          <xdr:rowOff>0</xdr:rowOff>
        </xdr:from>
        <xdr:to>
          <xdr:col>15</xdr:col>
          <xdr:colOff>22860</xdr:colOff>
          <xdr:row>0</xdr:row>
          <xdr:rowOff>0</xdr:rowOff>
        </xdr:to>
        <xdr:sp macro="" textlink="">
          <xdr:nvSpPr>
            <xdr:cNvPr id="2072" name="Object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1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14</xdr:col>
          <xdr:colOff>22860</xdr:colOff>
          <xdr:row>0</xdr:row>
          <xdr:rowOff>0</xdr:rowOff>
        </xdr:to>
        <xdr:sp macro="" textlink="">
          <xdr:nvSpPr>
            <xdr:cNvPr id="2073" name="Object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1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0</xdr:row>
      <xdr:rowOff>0</xdr:rowOff>
    </xdr:to>
    <xdr:grpSp>
      <xdr:nvGrpSpPr>
        <xdr:cNvPr id="107643" name="Group 17">
          <a:extLst>
            <a:ext uri="{FF2B5EF4-FFF2-40B4-BE49-F238E27FC236}">
              <a16:creationId xmlns:a16="http://schemas.microsoft.com/office/drawing/2014/main" id="{00000000-0008-0000-1200-00007BA40100}"/>
            </a:ext>
          </a:extLst>
        </xdr:cNvPr>
        <xdr:cNvGrpSpPr>
          <a:grpSpLocks/>
        </xdr:cNvGrpSpPr>
      </xdr:nvGrpSpPr>
      <xdr:grpSpPr bwMode="auto">
        <a:xfrm>
          <a:off x="0" y="0"/>
          <a:ext cx="6699455" cy="0"/>
          <a:chOff x="-32" y="-636"/>
          <a:chExt cx="20160" cy="268"/>
        </a:xfrm>
      </xdr:grpSpPr>
      <xdr:sp macro="" textlink="">
        <xdr:nvSpPr>
          <xdr:cNvPr id="5" name="Texte 1">
            <a:extLst>
              <a:ext uri="{FF2B5EF4-FFF2-40B4-BE49-F238E27FC236}">
                <a16:creationId xmlns:a16="http://schemas.microsoft.com/office/drawing/2014/main" id="{00000000-0008-0000-12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3347309743" y="0"/>
            <a:ext cx="2016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1">
              <a:defRPr sz="1000"/>
            </a:pPr>
            <a:r>
              <a:rPr lang="fr-FR" sz="1200" b="0" i="0" strike="noStrike">
                <a:solidFill>
                  <a:srgbClr val="000000"/>
                </a:solidFill>
                <a:latin typeface="Arial"/>
                <a:cs typeface="Arial"/>
              </a:rPr>
              <a:t>    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fr-FR" sz="1400" b="1" i="0" strike="noStrike">
                <a:solidFill>
                  <a:srgbClr val="000000"/>
                </a:solidFill>
                <a:latin typeface="Arial"/>
                <a:cs typeface="Arial"/>
              </a:rPr>
              <a:t>ÉlÉments de conjoncture À fin JUIN 2004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07646" name="Image 2">
            <a:extLst>
              <a:ext uri="{FF2B5EF4-FFF2-40B4-BE49-F238E27FC236}">
                <a16:creationId xmlns:a16="http://schemas.microsoft.com/office/drawing/2014/main" id="{00000000-0008-0000-1200-00007EA4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160" y="-608"/>
            <a:ext cx="4716" cy="2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0</xdr:colOff>
      <xdr:row>0</xdr:row>
      <xdr:rowOff>0</xdr:rowOff>
    </xdr:to>
    <xdr:grpSp>
      <xdr:nvGrpSpPr>
        <xdr:cNvPr id="110715" name="Group 17">
          <a:extLst>
            <a:ext uri="{FF2B5EF4-FFF2-40B4-BE49-F238E27FC236}">
              <a16:creationId xmlns:a16="http://schemas.microsoft.com/office/drawing/2014/main" id="{00000000-0008-0000-1300-00007BB00100}"/>
            </a:ext>
          </a:extLst>
        </xdr:cNvPr>
        <xdr:cNvGrpSpPr>
          <a:grpSpLocks/>
        </xdr:cNvGrpSpPr>
      </xdr:nvGrpSpPr>
      <xdr:grpSpPr bwMode="auto">
        <a:xfrm>
          <a:off x="0" y="0"/>
          <a:ext cx="6324600" cy="0"/>
          <a:chOff x="-32" y="-636"/>
          <a:chExt cx="20160" cy="268"/>
        </a:xfrm>
      </xdr:grpSpPr>
      <xdr:sp macro="" textlink="">
        <xdr:nvSpPr>
          <xdr:cNvPr id="5" name="Texte 1">
            <a:extLst>
              <a:ext uri="{FF2B5EF4-FFF2-40B4-BE49-F238E27FC236}">
                <a16:creationId xmlns:a16="http://schemas.microsoft.com/office/drawing/2014/main" id="{00000000-0008-0000-13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7693420170" y="0"/>
            <a:ext cx="2016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1">
              <a:defRPr sz="1000"/>
            </a:pPr>
            <a:r>
              <a:rPr lang="fr-FR" sz="1200" b="0" i="0" strike="noStrike">
                <a:solidFill>
                  <a:srgbClr val="000000"/>
                </a:solidFill>
                <a:latin typeface="Arial"/>
                <a:cs typeface="Arial"/>
              </a:rPr>
              <a:t>    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fr-FR" sz="1400" b="1" i="0" strike="noStrike">
                <a:solidFill>
                  <a:srgbClr val="000000"/>
                </a:solidFill>
                <a:latin typeface="Arial"/>
                <a:cs typeface="Arial"/>
              </a:rPr>
              <a:t>ÉlÉments de conjoncture À fin JUIN 2004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10718" name="Image 2">
            <a:extLst>
              <a:ext uri="{FF2B5EF4-FFF2-40B4-BE49-F238E27FC236}">
                <a16:creationId xmlns:a16="http://schemas.microsoft.com/office/drawing/2014/main" id="{00000000-0008-0000-1300-00007EB0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160" y="-608"/>
            <a:ext cx="4716" cy="2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0</xdr:colOff>
      <xdr:row>0</xdr:row>
      <xdr:rowOff>0</xdr:rowOff>
    </xdr:to>
    <xdr:grpSp>
      <xdr:nvGrpSpPr>
        <xdr:cNvPr id="113787" name="Group 17">
          <a:extLst>
            <a:ext uri="{FF2B5EF4-FFF2-40B4-BE49-F238E27FC236}">
              <a16:creationId xmlns:a16="http://schemas.microsoft.com/office/drawing/2014/main" id="{00000000-0008-0000-1400-00007BBC0100}"/>
            </a:ext>
          </a:extLst>
        </xdr:cNvPr>
        <xdr:cNvGrpSpPr>
          <a:grpSpLocks/>
        </xdr:cNvGrpSpPr>
      </xdr:nvGrpSpPr>
      <xdr:grpSpPr bwMode="auto">
        <a:xfrm>
          <a:off x="0" y="0"/>
          <a:ext cx="6210300" cy="0"/>
          <a:chOff x="-32" y="-636"/>
          <a:chExt cx="20160" cy="268"/>
        </a:xfrm>
      </xdr:grpSpPr>
      <xdr:sp macro="" textlink="">
        <xdr:nvSpPr>
          <xdr:cNvPr id="5" name="Texte 1">
            <a:extLst>
              <a:ext uri="{FF2B5EF4-FFF2-40B4-BE49-F238E27FC236}">
                <a16:creationId xmlns:a16="http://schemas.microsoft.com/office/drawing/2014/main" id="{00000000-0008-0000-14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9981408245" y="0"/>
            <a:ext cx="2016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1">
              <a:defRPr sz="1000"/>
            </a:pPr>
            <a:r>
              <a:rPr lang="fr-FR" sz="1200" b="0" i="0" strike="noStrike">
                <a:solidFill>
                  <a:srgbClr val="000000"/>
                </a:solidFill>
                <a:latin typeface="Arial"/>
                <a:cs typeface="Arial"/>
              </a:rPr>
              <a:t>    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fr-FR" sz="1400" b="1" i="0" strike="noStrike">
                <a:solidFill>
                  <a:srgbClr val="000000"/>
                </a:solidFill>
                <a:latin typeface="Arial"/>
                <a:cs typeface="Arial"/>
              </a:rPr>
              <a:t>ÉlÉments de conjoncture À fin JUIN 2004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13790" name="Image 2">
            <a:extLst>
              <a:ext uri="{FF2B5EF4-FFF2-40B4-BE49-F238E27FC236}">
                <a16:creationId xmlns:a16="http://schemas.microsoft.com/office/drawing/2014/main" id="{00000000-0008-0000-1400-00007EBC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160" y="-608"/>
            <a:ext cx="4716" cy="2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0</xdr:colOff>
      <xdr:row>0</xdr:row>
      <xdr:rowOff>0</xdr:rowOff>
    </xdr:to>
    <xdr:grpSp>
      <xdr:nvGrpSpPr>
        <xdr:cNvPr id="116878" name="Group 17">
          <a:extLst>
            <a:ext uri="{FF2B5EF4-FFF2-40B4-BE49-F238E27FC236}">
              <a16:creationId xmlns:a16="http://schemas.microsoft.com/office/drawing/2014/main" id="{00000000-0008-0000-1500-00008EC80100}"/>
            </a:ext>
          </a:extLst>
        </xdr:cNvPr>
        <xdr:cNvGrpSpPr>
          <a:grpSpLocks/>
        </xdr:cNvGrpSpPr>
      </xdr:nvGrpSpPr>
      <xdr:grpSpPr bwMode="auto">
        <a:xfrm>
          <a:off x="0" y="0"/>
          <a:ext cx="7091082" cy="0"/>
          <a:chOff x="-32" y="-636"/>
          <a:chExt cx="20160" cy="268"/>
        </a:xfrm>
      </xdr:grpSpPr>
      <xdr:sp macro="" textlink="">
        <xdr:nvSpPr>
          <xdr:cNvPr id="5" name="Texte 1">
            <a:extLst>
              <a:ext uri="{FF2B5EF4-FFF2-40B4-BE49-F238E27FC236}">
                <a16:creationId xmlns:a16="http://schemas.microsoft.com/office/drawing/2014/main" id="{00000000-0008-0000-15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7645944333" y="0"/>
            <a:ext cx="2016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1">
              <a:defRPr sz="1000"/>
            </a:pPr>
            <a:r>
              <a:rPr lang="fr-FR" sz="1200" b="0" i="0" strike="noStrike">
                <a:solidFill>
                  <a:srgbClr val="000000"/>
                </a:solidFill>
                <a:latin typeface="Arial"/>
                <a:cs typeface="Arial"/>
              </a:rPr>
              <a:t>    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fr-FR" sz="1400" b="1" i="0" strike="noStrike">
                <a:solidFill>
                  <a:srgbClr val="000000"/>
                </a:solidFill>
                <a:latin typeface="Arial"/>
                <a:cs typeface="Arial"/>
              </a:rPr>
              <a:t>ÉlÉments de conjoncture À fin JUIN 2004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16883" name="Image 2">
            <a:extLst>
              <a:ext uri="{FF2B5EF4-FFF2-40B4-BE49-F238E27FC236}">
                <a16:creationId xmlns:a16="http://schemas.microsoft.com/office/drawing/2014/main" id="{00000000-0008-0000-1500-000093C8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160" y="-608"/>
            <a:ext cx="4716" cy="2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0</xdr:row>
      <xdr:rowOff>0</xdr:rowOff>
    </xdr:to>
    <xdr:grpSp>
      <xdr:nvGrpSpPr>
        <xdr:cNvPr id="120955" name="Group 17">
          <a:extLst>
            <a:ext uri="{FF2B5EF4-FFF2-40B4-BE49-F238E27FC236}">
              <a16:creationId xmlns:a16="http://schemas.microsoft.com/office/drawing/2014/main" id="{00000000-0008-0000-1600-00007BD80100}"/>
            </a:ext>
          </a:extLst>
        </xdr:cNvPr>
        <xdr:cNvGrpSpPr>
          <a:grpSpLocks/>
        </xdr:cNvGrpSpPr>
      </xdr:nvGrpSpPr>
      <xdr:grpSpPr bwMode="auto">
        <a:xfrm>
          <a:off x="0" y="0"/>
          <a:ext cx="5611586" cy="0"/>
          <a:chOff x="-32" y="-636"/>
          <a:chExt cx="20160" cy="268"/>
        </a:xfrm>
      </xdr:grpSpPr>
      <xdr:sp macro="" textlink="">
        <xdr:nvSpPr>
          <xdr:cNvPr id="5" name="Texte 1">
            <a:extLst>
              <a:ext uri="{FF2B5EF4-FFF2-40B4-BE49-F238E27FC236}">
                <a16:creationId xmlns:a16="http://schemas.microsoft.com/office/drawing/2014/main" id="{00000000-0008-0000-16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2496264870" y="0"/>
            <a:ext cx="2016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1">
              <a:defRPr sz="1000"/>
            </a:pPr>
            <a:r>
              <a:rPr lang="fr-FR" sz="1200" b="0" i="0" strike="noStrike">
                <a:solidFill>
                  <a:srgbClr val="000000"/>
                </a:solidFill>
                <a:latin typeface="Arial"/>
                <a:cs typeface="Arial"/>
              </a:rPr>
              <a:t>    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fr-FR" sz="1400" b="1" i="0" strike="noStrike">
                <a:solidFill>
                  <a:srgbClr val="000000"/>
                </a:solidFill>
                <a:latin typeface="Arial"/>
                <a:cs typeface="Arial"/>
              </a:rPr>
              <a:t>ÉlÉments de conjoncture À fin JUIN 2004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20958" name="Image 2">
            <a:extLst>
              <a:ext uri="{FF2B5EF4-FFF2-40B4-BE49-F238E27FC236}">
                <a16:creationId xmlns:a16="http://schemas.microsoft.com/office/drawing/2014/main" id="{00000000-0008-0000-1600-00007ED8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160" y="-608"/>
            <a:ext cx="4716" cy="2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0</xdr:row>
      <xdr:rowOff>0</xdr:rowOff>
    </xdr:to>
    <xdr:grpSp>
      <xdr:nvGrpSpPr>
        <xdr:cNvPr id="77965" name="Group 17">
          <a:extLst>
            <a:ext uri="{FF2B5EF4-FFF2-40B4-BE49-F238E27FC236}">
              <a16:creationId xmlns:a16="http://schemas.microsoft.com/office/drawing/2014/main" id="{00000000-0008-0000-1700-00008D300100}"/>
            </a:ext>
          </a:extLst>
        </xdr:cNvPr>
        <xdr:cNvGrpSpPr>
          <a:grpSpLocks/>
        </xdr:cNvGrpSpPr>
      </xdr:nvGrpSpPr>
      <xdr:grpSpPr bwMode="auto">
        <a:xfrm>
          <a:off x="0" y="0"/>
          <a:ext cx="5996940" cy="0"/>
          <a:chOff x="-32" y="-636"/>
          <a:chExt cx="20160" cy="268"/>
        </a:xfrm>
      </xdr:grpSpPr>
      <xdr:sp macro="" textlink="">
        <xdr:nvSpPr>
          <xdr:cNvPr id="5" name="Texte 1">
            <a:extLst>
              <a:ext uri="{FF2B5EF4-FFF2-40B4-BE49-F238E27FC236}">
                <a16:creationId xmlns:a16="http://schemas.microsoft.com/office/drawing/2014/main" id="{00000000-0008-0000-17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65079813980" y="0"/>
            <a:ext cx="2016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1">
              <a:defRPr sz="1000"/>
            </a:pPr>
            <a:r>
              <a:rPr lang="fr-FR" sz="1200" b="0" i="0" strike="noStrike">
                <a:solidFill>
                  <a:srgbClr val="000000"/>
                </a:solidFill>
                <a:latin typeface="Arial"/>
                <a:cs typeface="Arial"/>
              </a:rPr>
              <a:t>    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fr-FR" sz="1400" b="1" i="0" strike="noStrike">
                <a:solidFill>
                  <a:srgbClr val="000000"/>
                </a:solidFill>
                <a:latin typeface="Arial"/>
                <a:cs typeface="Arial"/>
              </a:rPr>
              <a:t>ÉlÉments de conjoncture À fin JUIN 2004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77971" name="Image 2">
            <a:extLst>
              <a:ext uri="{FF2B5EF4-FFF2-40B4-BE49-F238E27FC236}">
                <a16:creationId xmlns:a16="http://schemas.microsoft.com/office/drawing/2014/main" id="{00000000-0008-0000-1700-00009330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160" y="-608"/>
            <a:ext cx="4716" cy="2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0</xdr:colOff>
      <xdr:row>0</xdr:row>
      <xdr:rowOff>0</xdr:rowOff>
    </xdr:to>
    <xdr:grpSp>
      <xdr:nvGrpSpPr>
        <xdr:cNvPr id="127098" name="Group 17">
          <a:extLst>
            <a:ext uri="{FF2B5EF4-FFF2-40B4-BE49-F238E27FC236}">
              <a16:creationId xmlns:a16="http://schemas.microsoft.com/office/drawing/2014/main" id="{00000000-0008-0000-1800-00007AF00100}"/>
            </a:ext>
          </a:extLst>
        </xdr:cNvPr>
        <xdr:cNvGrpSpPr>
          <a:grpSpLocks/>
        </xdr:cNvGrpSpPr>
      </xdr:nvGrpSpPr>
      <xdr:grpSpPr bwMode="auto">
        <a:xfrm>
          <a:off x="0" y="0"/>
          <a:ext cx="7246620" cy="0"/>
          <a:chOff x="-32" y="-636"/>
          <a:chExt cx="20160" cy="268"/>
        </a:xfrm>
      </xdr:grpSpPr>
      <xdr:sp macro="" textlink="">
        <xdr:nvSpPr>
          <xdr:cNvPr id="5" name="Texte 1">
            <a:extLst>
              <a:ext uri="{FF2B5EF4-FFF2-40B4-BE49-F238E27FC236}">
                <a16:creationId xmlns:a16="http://schemas.microsoft.com/office/drawing/2014/main" id="{00000000-0008-0000-18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364089887055" y="0"/>
            <a:ext cx="2016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1">
              <a:defRPr sz="1000"/>
            </a:pPr>
            <a:r>
              <a:rPr lang="fr-FR" sz="1200" b="0" i="0" strike="noStrike">
                <a:solidFill>
                  <a:srgbClr val="000000"/>
                </a:solidFill>
                <a:latin typeface="Arial"/>
                <a:cs typeface="Arial"/>
              </a:rPr>
              <a:t>    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fr-FR" sz="1400" b="1" i="0" strike="noStrike">
                <a:solidFill>
                  <a:srgbClr val="000000"/>
                </a:solidFill>
                <a:latin typeface="Arial"/>
                <a:cs typeface="Arial"/>
              </a:rPr>
              <a:t>ÉlÉments de conjoncture À fin JUIN 2004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27102" name="Image 2">
            <a:extLst>
              <a:ext uri="{FF2B5EF4-FFF2-40B4-BE49-F238E27FC236}">
                <a16:creationId xmlns:a16="http://schemas.microsoft.com/office/drawing/2014/main" id="{00000000-0008-0000-1800-00007EF0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160" y="-608"/>
            <a:ext cx="4716" cy="2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0</xdr:row>
      <xdr:rowOff>0</xdr:rowOff>
    </xdr:to>
    <xdr:grpSp>
      <xdr:nvGrpSpPr>
        <xdr:cNvPr id="145529" name="Group 17">
          <a:extLst>
            <a:ext uri="{FF2B5EF4-FFF2-40B4-BE49-F238E27FC236}">
              <a16:creationId xmlns:a16="http://schemas.microsoft.com/office/drawing/2014/main" id="{00000000-0008-0000-1C00-000079380200}"/>
            </a:ext>
          </a:extLst>
        </xdr:cNvPr>
        <xdr:cNvGrpSpPr>
          <a:grpSpLocks/>
        </xdr:cNvGrpSpPr>
      </xdr:nvGrpSpPr>
      <xdr:grpSpPr bwMode="auto">
        <a:xfrm>
          <a:off x="0" y="0"/>
          <a:ext cx="6281057" cy="0"/>
          <a:chOff x="-32" y="-636"/>
          <a:chExt cx="20160" cy="268"/>
        </a:xfrm>
      </xdr:grpSpPr>
      <xdr:sp macro="" textlink="">
        <xdr:nvSpPr>
          <xdr:cNvPr id="5" name="Texte 1">
            <a:extLst>
              <a:ext uri="{FF2B5EF4-FFF2-40B4-BE49-F238E27FC236}">
                <a16:creationId xmlns:a16="http://schemas.microsoft.com/office/drawing/2014/main" id="{00000000-0008-0000-1C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8720153883" y="0"/>
            <a:ext cx="2016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1">
              <a:defRPr sz="1000"/>
            </a:pPr>
            <a:r>
              <a:rPr lang="fr-FR" sz="1200" b="0" i="0" strike="noStrike">
                <a:solidFill>
                  <a:srgbClr val="000000"/>
                </a:solidFill>
                <a:latin typeface="Arial"/>
                <a:cs typeface="Arial"/>
              </a:rPr>
              <a:t>    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fr-FR" sz="1400" b="1" i="0" strike="noStrike">
                <a:solidFill>
                  <a:srgbClr val="000000"/>
                </a:solidFill>
                <a:latin typeface="Arial"/>
                <a:cs typeface="Arial"/>
              </a:rPr>
              <a:t>ÉlÉments de conjoncture À fin JUIN 2004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45534" name="Image 2">
            <a:extLst>
              <a:ext uri="{FF2B5EF4-FFF2-40B4-BE49-F238E27FC236}">
                <a16:creationId xmlns:a16="http://schemas.microsoft.com/office/drawing/2014/main" id="{00000000-0008-0000-1C00-00007E3802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160" y="-608"/>
            <a:ext cx="4716" cy="2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148601" name="Group 17">
          <a:extLst>
            <a:ext uri="{FF2B5EF4-FFF2-40B4-BE49-F238E27FC236}">
              <a16:creationId xmlns:a16="http://schemas.microsoft.com/office/drawing/2014/main" id="{00000000-0008-0000-1D00-000079440200}"/>
            </a:ext>
          </a:extLst>
        </xdr:cNvPr>
        <xdr:cNvGrpSpPr>
          <a:grpSpLocks/>
        </xdr:cNvGrpSpPr>
      </xdr:nvGrpSpPr>
      <xdr:grpSpPr bwMode="auto">
        <a:xfrm>
          <a:off x="0" y="0"/>
          <a:ext cx="5693229" cy="0"/>
          <a:chOff x="-32" y="-636"/>
          <a:chExt cx="20160" cy="268"/>
        </a:xfrm>
      </xdr:grpSpPr>
      <xdr:sp macro="" textlink="">
        <xdr:nvSpPr>
          <xdr:cNvPr id="3" name="Texte 1">
            <a:extLst>
              <a:ext uri="{FF2B5EF4-FFF2-40B4-BE49-F238E27FC236}">
                <a16:creationId xmlns:a16="http://schemas.microsoft.com/office/drawing/2014/main" id="{00000000-0008-0000-1D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60843708343" y="0"/>
            <a:ext cx="2016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1">
              <a:defRPr sz="1000"/>
            </a:pPr>
            <a:r>
              <a:rPr lang="fr-FR" sz="1200" b="0" i="0" strike="noStrike">
                <a:solidFill>
                  <a:srgbClr val="000000"/>
                </a:solidFill>
                <a:latin typeface="Arial"/>
                <a:cs typeface="Arial"/>
              </a:rPr>
              <a:t>    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fr-FR" sz="1400" b="1" i="0" strike="noStrike">
                <a:solidFill>
                  <a:srgbClr val="000000"/>
                </a:solidFill>
                <a:latin typeface="Arial"/>
                <a:cs typeface="Arial"/>
              </a:rPr>
              <a:t>ÉlÉments de conjoncture À fin JUIN 2004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48606" name="Image 2">
            <a:extLst>
              <a:ext uri="{FF2B5EF4-FFF2-40B4-BE49-F238E27FC236}">
                <a16:creationId xmlns:a16="http://schemas.microsoft.com/office/drawing/2014/main" id="{00000000-0008-0000-1D00-00007E4402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160" y="-608"/>
            <a:ext cx="4716" cy="2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0</xdr:row>
      <xdr:rowOff>0</xdr:rowOff>
    </xdr:to>
    <xdr:grpSp>
      <xdr:nvGrpSpPr>
        <xdr:cNvPr id="142459" name="Group 17">
          <a:extLst>
            <a:ext uri="{FF2B5EF4-FFF2-40B4-BE49-F238E27FC236}">
              <a16:creationId xmlns:a16="http://schemas.microsoft.com/office/drawing/2014/main" id="{00000000-0008-0000-1E00-00007B2C0200}"/>
            </a:ext>
          </a:extLst>
        </xdr:cNvPr>
        <xdr:cNvGrpSpPr>
          <a:grpSpLocks/>
        </xdr:cNvGrpSpPr>
      </xdr:nvGrpSpPr>
      <xdr:grpSpPr bwMode="auto">
        <a:xfrm>
          <a:off x="0" y="0"/>
          <a:ext cx="6324600" cy="0"/>
          <a:chOff x="-32" y="-636"/>
          <a:chExt cx="20160" cy="268"/>
        </a:xfrm>
      </xdr:grpSpPr>
      <xdr:sp macro="" textlink="">
        <xdr:nvSpPr>
          <xdr:cNvPr id="5" name="Texte 1">
            <a:extLst>
              <a:ext uri="{FF2B5EF4-FFF2-40B4-BE49-F238E27FC236}">
                <a16:creationId xmlns:a16="http://schemas.microsoft.com/office/drawing/2014/main" id="{00000000-0008-0000-1E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8702282595" y="0"/>
            <a:ext cx="2016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1">
              <a:defRPr sz="1000"/>
            </a:pPr>
            <a:r>
              <a:rPr lang="fr-FR" sz="1200" b="0" i="0" strike="noStrike">
                <a:solidFill>
                  <a:srgbClr val="000000"/>
                </a:solidFill>
                <a:latin typeface="Arial"/>
                <a:cs typeface="Arial"/>
              </a:rPr>
              <a:t>    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fr-FR" sz="1400" b="1" i="0" strike="noStrike">
                <a:solidFill>
                  <a:srgbClr val="000000"/>
                </a:solidFill>
                <a:latin typeface="Arial"/>
                <a:cs typeface="Arial"/>
              </a:rPr>
              <a:t>ÉlÉments de conjoncture À fin JUIN 2004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42462" name="Image 2">
            <a:extLst>
              <a:ext uri="{FF2B5EF4-FFF2-40B4-BE49-F238E27FC236}">
                <a16:creationId xmlns:a16="http://schemas.microsoft.com/office/drawing/2014/main" id="{00000000-0008-0000-1E00-00007E2C02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160" y="-608"/>
            <a:ext cx="4716" cy="2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151674" name="Group 17">
          <a:extLst>
            <a:ext uri="{FF2B5EF4-FFF2-40B4-BE49-F238E27FC236}">
              <a16:creationId xmlns:a16="http://schemas.microsoft.com/office/drawing/2014/main" id="{00000000-0008-0000-1F00-00007A500200}"/>
            </a:ext>
          </a:extLst>
        </xdr:cNvPr>
        <xdr:cNvGrpSpPr>
          <a:grpSpLocks/>
        </xdr:cNvGrpSpPr>
      </xdr:nvGrpSpPr>
      <xdr:grpSpPr bwMode="auto">
        <a:xfrm>
          <a:off x="0" y="0"/>
          <a:ext cx="6743700" cy="0"/>
          <a:chOff x="-32" y="-636"/>
          <a:chExt cx="20160" cy="268"/>
        </a:xfrm>
      </xdr:grpSpPr>
      <xdr:sp macro="" textlink="">
        <xdr:nvSpPr>
          <xdr:cNvPr id="5" name="Texte 1">
            <a:extLst>
              <a:ext uri="{FF2B5EF4-FFF2-40B4-BE49-F238E27FC236}">
                <a16:creationId xmlns:a16="http://schemas.microsoft.com/office/drawing/2014/main" id="{00000000-0008-0000-1F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5641050270" y="0"/>
            <a:ext cx="2016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1">
              <a:defRPr sz="1000"/>
            </a:pPr>
            <a:r>
              <a:rPr lang="fr-FR" sz="1200" b="0" i="0" strike="noStrike">
                <a:solidFill>
                  <a:srgbClr val="000000"/>
                </a:solidFill>
                <a:latin typeface="Arial"/>
                <a:cs typeface="Arial"/>
              </a:rPr>
              <a:t>    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fr-FR" sz="1400" b="1" i="0" strike="noStrike">
                <a:solidFill>
                  <a:srgbClr val="000000"/>
                </a:solidFill>
                <a:latin typeface="Arial"/>
                <a:cs typeface="Arial"/>
              </a:rPr>
              <a:t>ÉlÉments de conjoncture À fin JUIN 2004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51678" name="Image 2">
            <a:extLst>
              <a:ext uri="{FF2B5EF4-FFF2-40B4-BE49-F238E27FC236}">
                <a16:creationId xmlns:a16="http://schemas.microsoft.com/office/drawing/2014/main" id="{00000000-0008-0000-1F00-00007E5002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160" y="-608"/>
            <a:ext cx="4716" cy="2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4:S31" headerRowDxfId="62" dataDxfId="60" totalsRowDxfId="58" headerRowBorderDxfId="61" tableBorderDxfId="59">
  <autoFilter ref="A4:S31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Codes des branches d'activité" totalsRowLabel="Total" dataDxfId="57" totalsRowDxfId="56"/>
    <tableColumn id="2" xr3:uid="{00000000-0010-0000-0000-000002000000}" name="Branches d'activité" dataDxfId="55" totalsRowDxfId="54"/>
    <tableColumn id="3" xr3:uid="{00000000-0010-0000-0000-000003000000}" name="2018:Q4" dataDxfId="53" totalsRowDxfId="52"/>
    <tableColumn id="4" xr3:uid="{00000000-0010-0000-0000-000004000000}" name="2019:Q1" dataDxfId="51" totalsRowDxfId="50"/>
    <tableColumn id="5" xr3:uid="{00000000-0010-0000-0000-000005000000}" name="2019:Q2" dataDxfId="49" totalsRowDxfId="48"/>
    <tableColumn id="6" xr3:uid="{00000000-0010-0000-0000-000006000000}" name="2019:Q3" dataDxfId="47" totalsRowDxfId="46"/>
    <tableColumn id="7" xr3:uid="{00000000-0010-0000-0000-000007000000}" name="2019:Q4" dataDxfId="45" totalsRowDxfId="44"/>
    <tableColumn id="8" xr3:uid="{00000000-0010-0000-0000-000008000000}" name="2020:Q1" dataDxfId="43" totalsRowDxfId="42"/>
    <tableColumn id="9" xr3:uid="{00000000-0010-0000-0000-000009000000}" name="2020:Q2" dataDxfId="41" totalsRowDxfId="40"/>
    <tableColumn id="10" xr3:uid="{00000000-0010-0000-0000-00000A000000}" name="2020:Q3" dataDxfId="39" totalsRowDxfId="38"/>
    <tableColumn id="11" xr3:uid="{00000000-0010-0000-0000-00000B000000}" name="2020:Q4" dataDxfId="37" totalsRowDxfId="36"/>
    <tableColumn id="12" xr3:uid="{00000000-0010-0000-0000-00000C000000}" name="2021:Q1" dataDxfId="35" totalsRowDxfId="34"/>
    <tableColumn id="13" xr3:uid="{00000000-0010-0000-0000-00000D000000}" name="2021:Q2" dataDxfId="33" totalsRowDxfId="32"/>
    <tableColumn id="14" xr3:uid="{00000000-0010-0000-0000-00000E000000}" name="2021:Q3" dataDxfId="31" totalsRowDxfId="30"/>
    <tableColumn id="15" xr3:uid="{00000000-0010-0000-0000-00000F000000}" name="2021:Q4" dataDxfId="29" totalsRowDxfId="28"/>
    <tableColumn id="16" xr3:uid="{00000000-0010-0000-0000-000010000000}" name="2022:Q1" dataDxfId="27" totalsRowDxfId="26"/>
    <tableColumn id="17" xr3:uid="{00000000-0010-0000-0000-000011000000}" name="2022:Q2" dataDxfId="25" totalsRowDxfId="24"/>
    <tableColumn id="18" xr3:uid="{00000000-0010-0000-0000-000012000000}" name="2022:Q3" dataDxfId="23" totalsRowDxfId="22"/>
    <tableColumn id="19" xr3:uid="{00000000-0010-0000-0000-000013000000}" name="2022:Q4" totalsRowFunction="sum" dataDxfId="21" totalsRowDxfId="2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Thème Office">
  <a:themeElements>
    <a:clrScheme name="Bleu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13" Type="http://schemas.openxmlformats.org/officeDocument/2006/relationships/oleObject" Target="../embeddings/oleObject5.bin"/><Relationship Id="rId18" Type="http://schemas.openxmlformats.org/officeDocument/2006/relationships/image" Target="../media/image10.emf"/><Relationship Id="rId3" Type="http://schemas.openxmlformats.org/officeDocument/2006/relationships/vmlDrawing" Target="../drawings/vmlDrawing13.vml"/><Relationship Id="rId7" Type="http://schemas.openxmlformats.org/officeDocument/2006/relationships/oleObject" Target="../embeddings/oleObject2.bin"/><Relationship Id="rId12" Type="http://schemas.openxmlformats.org/officeDocument/2006/relationships/image" Target="../media/image7.emf"/><Relationship Id="rId17" Type="http://schemas.openxmlformats.org/officeDocument/2006/relationships/oleObject" Target="../embeddings/oleObject7.bin"/><Relationship Id="rId2" Type="http://schemas.openxmlformats.org/officeDocument/2006/relationships/drawing" Target="../drawings/drawing10.xml"/><Relationship Id="rId16" Type="http://schemas.openxmlformats.org/officeDocument/2006/relationships/image" Target="../media/image9.emf"/><Relationship Id="rId1" Type="http://schemas.openxmlformats.org/officeDocument/2006/relationships/printerSettings" Target="../printerSettings/printerSettings18.bin"/><Relationship Id="rId6" Type="http://schemas.openxmlformats.org/officeDocument/2006/relationships/image" Target="../media/image4.wmf"/><Relationship Id="rId11" Type="http://schemas.openxmlformats.org/officeDocument/2006/relationships/oleObject" Target="../embeddings/oleObject4.bin"/><Relationship Id="rId5" Type="http://schemas.openxmlformats.org/officeDocument/2006/relationships/oleObject" Target="../embeddings/oleObject1.bin"/><Relationship Id="rId15" Type="http://schemas.openxmlformats.org/officeDocument/2006/relationships/oleObject" Target="../embeddings/oleObject6.bin"/><Relationship Id="rId10" Type="http://schemas.openxmlformats.org/officeDocument/2006/relationships/image" Target="../media/image6.emf"/><Relationship Id="rId4" Type="http://schemas.openxmlformats.org/officeDocument/2006/relationships/vmlDrawing" Target="../drawings/vmlDrawing14.vml"/><Relationship Id="rId9" Type="http://schemas.openxmlformats.org/officeDocument/2006/relationships/oleObject" Target="../embeddings/oleObject3.bin"/><Relationship Id="rId14" Type="http://schemas.openxmlformats.org/officeDocument/2006/relationships/image" Target="../media/image8.emf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43">
    <tabColor rgb="FF00B0F0"/>
  </sheetPr>
  <dimension ref="A1:L78"/>
  <sheetViews>
    <sheetView view="pageLayout" topLeftCell="A19" zoomScale="80" zoomScaleNormal="62" zoomScaleSheetLayoutView="90" zoomScalePageLayoutView="80" workbookViewId="0">
      <selection activeCell="E24" sqref="E24"/>
    </sheetView>
  </sheetViews>
  <sheetFormatPr baseColWidth="10" defaultColWidth="11.44140625" defaultRowHeight="14.4"/>
  <cols>
    <col min="1" max="1" width="47.6640625" style="46" customWidth="1"/>
    <col min="2" max="5" width="12.6640625" style="46" bestFit="1" customWidth="1"/>
    <col min="6" max="6" width="15" style="46" customWidth="1"/>
    <col min="7" max="16384" width="11.44140625" style="46"/>
  </cols>
  <sheetData>
    <row r="1" spans="1:12" ht="66.75" customHeight="1" thickBot="1">
      <c r="A1" s="780" t="s">
        <v>306</v>
      </c>
      <c r="B1" s="781"/>
      <c r="C1" s="781"/>
      <c r="D1" s="781"/>
      <c r="E1" s="781"/>
      <c r="F1" s="782"/>
      <c r="I1" s="173"/>
    </row>
    <row r="2" spans="1:12" ht="15" thickBot="1">
      <c r="A2" s="174" t="s">
        <v>307</v>
      </c>
      <c r="B2" s="139" t="e">
        <f>INDEX(anneeCNA,1,MAX(#REF!)-4)</f>
        <v>#REF!</v>
      </c>
      <c r="C2" s="140" t="e">
        <f>INDEX(anneeCNA,1,MAX(#REF!)-3)</f>
        <v>#REF!</v>
      </c>
      <c r="D2" s="140" t="e">
        <f>INDEX(anneeCNA,1,MAX(#REF!)-2)</f>
        <v>#REF!</v>
      </c>
      <c r="E2" s="140" t="e">
        <f>INDEX(anneeCNA,1,MAX(#REF!)-1)</f>
        <v>#REF!</v>
      </c>
      <c r="F2" s="141" t="e">
        <f>INDEX(anneeCNA,1,MAX(#REF!))</f>
        <v>#REF!</v>
      </c>
    </row>
    <row r="3" spans="1:12">
      <c r="A3" s="180" t="s">
        <v>49</v>
      </c>
      <c r="B3" s="101"/>
      <c r="C3" s="102"/>
      <c r="D3" s="209" t="e">
        <f>INDEX(saisieanneeCNA,#REF!,MATCH(D$2,anneeCNA2,0))</f>
        <v>#REF!</v>
      </c>
      <c r="E3" s="209" t="e">
        <f>INDEX(saisieanneeCNA,#REF!,MATCH(E$2,anneeCNA2,0))</f>
        <v>#REF!</v>
      </c>
      <c r="F3" s="179" t="e">
        <f>INDEX(saisieanneeCNA,#REF!,MATCH(F$2,anneeCNA2,0))</f>
        <v>#REF!</v>
      </c>
    </row>
    <row r="4" spans="1:12" hidden="1">
      <c r="A4" s="148"/>
      <c r="B4" s="143"/>
      <c r="C4" s="142"/>
      <c r="D4" s="142"/>
      <c r="E4" s="142"/>
      <c r="F4" s="144"/>
      <c r="H4" s="108"/>
    </row>
    <row r="5" spans="1:12" hidden="1">
      <c r="A5" s="148"/>
      <c r="B5" s="143"/>
      <c r="C5" s="142"/>
      <c r="D5" s="142"/>
      <c r="E5" s="142"/>
      <c r="F5" s="144"/>
    </row>
    <row r="6" spans="1:12" hidden="1">
      <c r="A6" s="181"/>
      <c r="B6" s="168"/>
      <c r="C6" s="169"/>
      <c r="D6" s="170"/>
      <c r="E6" s="169"/>
      <c r="F6" s="171"/>
    </row>
    <row r="7" spans="1:12" hidden="1">
      <c r="A7" s="182"/>
      <c r="B7" s="143"/>
      <c r="C7" s="142"/>
      <c r="D7" s="142"/>
      <c r="E7" s="142"/>
      <c r="F7" s="144"/>
    </row>
    <row r="8" spans="1:12">
      <c r="A8" s="47"/>
      <c r="B8" s="175"/>
      <c r="C8" s="176"/>
      <c r="D8" s="177"/>
      <c r="E8" s="107"/>
      <c r="F8" s="178"/>
      <c r="H8" s="109"/>
      <c r="I8" s="109"/>
    </row>
    <row r="9" spans="1:12">
      <c r="A9" s="202" t="s">
        <v>98</v>
      </c>
      <c r="B9" s="143" t="e">
        <f>INDEX(saisieanneeCNA,#REF!,MATCH(B$2,anneeCNA2,0))</f>
        <v>#REF!</v>
      </c>
      <c r="C9" s="142" t="e">
        <f>INDEX(saisieanneeCNA,#REF!,MATCH(C$2,anneeCNA2,0))</f>
        <v>#REF!</v>
      </c>
      <c r="D9" s="142" t="e">
        <f>INDEX(saisieanneeCNA,#REF!,MATCH(D$2,anneeCNA2,0))</f>
        <v>#REF!</v>
      </c>
      <c r="E9" s="142" t="e">
        <f>INDEX(saisieanneeCNA,#REF!,MATCH(E$2,anneeCNA2,0))</f>
        <v>#REF!</v>
      </c>
      <c r="F9" s="144" t="e">
        <f>INDEX(saisieanneeCNA,#REF!,MATCH(F$2,anneeCNA2,0))</f>
        <v>#REF!</v>
      </c>
    </row>
    <row r="10" spans="1:12">
      <c r="A10" s="183" t="s">
        <v>99</v>
      </c>
      <c r="B10" s="143" t="e">
        <f>INDEX(saisieanneeCNA,#REF!,MATCH(B$2,anneeCNA2,0))</f>
        <v>#REF!</v>
      </c>
      <c r="C10" s="142" t="e">
        <f>INDEX(saisieanneeCNA,#REF!,MATCH(C$2,anneeCNA2,0))</f>
        <v>#REF!</v>
      </c>
      <c r="D10" s="142" t="e">
        <f>INDEX(saisieanneeCNA,#REF!,MATCH(D$2,anneeCNA2,0))</f>
        <v>#REF!</v>
      </c>
      <c r="E10" s="142" t="e">
        <f>INDEX(saisieanneeCNA,#REF!,MATCH(E$2,anneeCNA2,0))</f>
        <v>#REF!</v>
      </c>
      <c r="F10" s="144" t="e">
        <f>INDEX(saisieanneeCNA,#REF!,MATCH(F$2,anneeCNA2,0))</f>
        <v>#REF!</v>
      </c>
      <c r="H10" s="145" t="e">
        <f>B2</f>
        <v>#REF!</v>
      </c>
      <c r="I10" s="145" t="e">
        <f>C2</f>
        <v>#REF!</v>
      </c>
      <c r="J10" s="145" t="e">
        <f>D2</f>
        <v>#REF!</v>
      </c>
      <c r="K10" s="145" t="e">
        <f>E2</f>
        <v>#REF!</v>
      </c>
      <c r="L10" s="145" t="e">
        <f>F2</f>
        <v>#REF!</v>
      </c>
    </row>
    <row r="11" spans="1:12">
      <c r="A11" s="183" t="s">
        <v>50</v>
      </c>
      <c r="B11" s="168" t="e">
        <f>INDEX(saisieanneeCNA,#REF!,MATCH(B$2,anneeCNA2,0))</f>
        <v>#REF!</v>
      </c>
      <c r="C11" s="169" t="e">
        <f>INDEX(saisieanneeCNA,#REF!,MATCH(C$2,anneeCNA2,0))</f>
        <v>#REF!</v>
      </c>
      <c r="D11" s="169" t="e">
        <f>INDEX(saisieanneeCNA,#REF!,MATCH(D$2,anneeCNA2,0))</f>
        <v>#REF!</v>
      </c>
      <c r="E11" s="169" t="e">
        <f>INDEX(saisieanneeCNA,#REF!,MATCH(E$2,anneeCNA2,0))</f>
        <v>#REF!</v>
      </c>
      <c r="F11" s="144" t="e">
        <f>INDEX(saisieanneeCNA,#REF!,MATCH(F$2,anneeCNA2,0))</f>
        <v>#REF!</v>
      </c>
      <c r="G11" s="46" t="str">
        <f>A9</f>
        <v>Secteur Primaire</v>
      </c>
      <c r="H11" s="90" t="e">
        <f t="shared" ref="H11:L13" si="0">B9</f>
        <v>#REF!</v>
      </c>
      <c r="I11" s="90" t="e">
        <f t="shared" si="0"/>
        <v>#REF!</v>
      </c>
      <c r="J11" s="90" t="e">
        <f t="shared" si="0"/>
        <v>#REF!</v>
      </c>
      <c r="K11" s="90" t="e">
        <f t="shared" si="0"/>
        <v>#REF!</v>
      </c>
      <c r="L11" s="90" t="e">
        <f>F9</f>
        <v>#REF!</v>
      </c>
    </row>
    <row r="12" spans="1:12">
      <c r="A12" s="47"/>
      <c r="B12" s="143"/>
      <c r="C12" s="142"/>
      <c r="D12" s="48"/>
      <c r="E12" s="62"/>
      <c r="F12" s="99"/>
      <c r="G12" s="46" t="str">
        <f>A10</f>
        <v>Secteur Secondaire</v>
      </c>
      <c r="H12" s="90" t="e">
        <f t="shared" si="0"/>
        <v>#REF!</v>
      </c>
      <c r="I12" s="90" t="e">
        <f t="shared" si="0"/>
        <v>#REF!</v>
      </c>
      <c r="J12" s="90" t="e">
        <f t="shared" si="0"/>
        <v>#REF!</v>
      </c>
      <c r="K12" s="90" t="e">
        <f t="shared" si="0"/>
        <v>#REF!</v>
      </c>
      <c r="L12" s="90" t="e">
        <f t="shared" si="0"/>
        <v>#REF!</v>
      </c>
    </row>
    <row r="13" spans="1:12">
      <c r="A13" s="148" t="s">
        <v>297</v>
      </c>
      <c r="B13" s="143" t="e">
        <f>INDEX(saisieanneeCNA,#REF!,MATCH(B$2,anneeCNA2,0))</f>
        <v>#REF!</v>
      </c>
      <c r="C13" s="142" t="e">
        <f>INDEX(saisieanneeCNA,#REF!,MATCH(C$2,anneeCNA2,0))</f>
        <v>#REF!</v>
      </c>
      <c r="D13" s="142" t="e">
        <f>INDEX(saisieanneeCNA,#REF!,MATCH(D$2,anneeCNA2,0))</f>
        <v>#REF!</v>
      </c>
      <c r="E13" s="142" t="e">
        <f>INDEX(saisieanneeCNA,#REF!,MATCH(E$2,anneeCNA2,0))</f>
        <v>#REF!</v>
      </c>
      <c r="F13" s="144" t="e">
        <f>INDEX(saisieanneeCNA,#REF!,MATCH(F$2,anneeCNA2,0))</f>
        <v>#REF!</v>
      </c>
      <c r="G13" s="46" t="str">
        <f>A11</f>
        <v>Secteur Tertiaire</v>
      </c>
      <c r="H13" s="90" t="e">
        <f t="shared" si="0"/>
        <v>#REF!</v>
      </c>
      <c r="I13" s="90" t="e">
        <f t="shared" si="0"/>
        <v>#REF!</v>
      </c>
      <c r="J13" s="90" t="e">
        <f t="shared" si="0"/>
        <v>#REF!</v>
      </c>
      <c r="K13" s="90" t="e">
        <f t="shared" si="0"/>
        <v>#REF!</v>
      </c>
      <c r="L13" s="90" t="e">
        <f t="shared" si="0"/>
        <v>#REF!</v>
      </c>
    </row>
    <row r="14" spans="1:12" hidden="1">
      <c r="A14" s="89" t="s">
        <v>52</v>
      </c>
      <c r="B14" s="143" t="e">
        <f>INDEX(saisieanneeCNA,#REF!,MATCH(B$2,anneeCNA2,0))</f>
        <v>#REF!</v>
      </c>
      <c r="C14" s="142" t="e">
        <f>INDEX(saisieanneeCNA,#REF!,MATCH(C$2,anneeCNA2,0))</f>
        <v>#REF!</v>
      </c>
      <c r="D14" s="142" t="e">
        <f>INDEX(saisieanneeCNA,#REF!,MATCH(D$2,anneeCNA2,0))</f>
        <v>#REF!</v>
      </c>
      <c r="E14" s="142" t="e">
        <f>INDEX(saisieanneeCNA,#REF!,MATCH(E$2,anneeCNA2,0))</f>
        <v>#REF!</v>
      </c>
      <c r="F14" s="144" t="e">
        <f>INDEX(saisieanneeCNA,#REF!,MATCH(F$2,anneeCNA2,0))</f>
        <v>#REF!</v>
      </c>
    </row>
    <row r="15" spans="1:12" hidden="1">
      <c r="A15" s="89" t="s">
        <v>53</v>
      </c>
      <c r="B15" s="143" t="e">
        <f>INDEX(saisieanneeCNA,#REF!,MATCH(B$2,anneeCNA2,0))</f>
        <v>#REF!</v>
      </c>
      <c r="C15" s="142" t="e">
        <f>INDEX(saisieanneeCNA,#REF!,MATCH(C$2,anneeCNA2,0))</f>
        <v>#REF!</v>
      </c>
      <c r="D15" s="142" t="e">
        <f>INDEX(saisieanneeCNA,#REF!,MATCH(D$2,anneeCNA2,0))</f>
        <v>#REF!</v>
      </c>
      <c r="E15" s="142" t="e">
        <f>INDEX(saisieanneeCNA,#REF!,MATCH(E$2,anneeCNA2,0))</f>
        <v>#REF!</v>
      </c>
      <c r="F15" s="144" t="e">
        <f>INDEX(saisieanneeCNA,#REF!,MATCH(F$2,anneeCNA2,0))</f>
        <v>#REF!</v>
      </c>
    </row>
    <row r="16" spans="1:12">
      <c r="A16" s="89"/>
      <c r="B16" s="143"/>
      <c r="C16" s="167"/>
      <c r="D16" s="167"/>
      <c r="E16" s="167"/>
      <c r="F16" s="144"/>
    </row>
    <row r="17" spans="1:10">
      <c r="A17" s="204" t="s">
        <v>315</v>
      </c>
      <c r="B17" s="143" t="e">
        <f>INDEX(saisieanneeCNA,#REF!,MATCH(B$2,anneeCNA2,0))</f>
        <v>#REF!</v>
      </c>
      <c r="C17" s="167" t="e">
        <f>INDEX(saisieanneeCNA,#REF!,MATCH(C$2,anneeCNA2,0))</f>
        <v>#REF!</v>
      </c>
      <c r="D17" s="167" t="e">
        <f>INDEX(saisieanneeCNA,#REF!,MATCH(D$2,anneeCNA2,0))</f>
        <v>#REF!</v>
      </c>
      <c r="E17" s="167" t="e">
        <f>INDEX(saisieanneeCNA,#REF!,MATCH(E$2,anneeCNA2,0))</f>
        <v>#REF!</v>
      </c>
      <c r="F17" s="144" t="e">
        <f>INDEX(saisieanneeCNA,#REF!,MATCH(F$2,anneeCNA2,0))</f>
        <v>#REF!</v>
      </c>
    </row>
    <row r="18" spans="1:10">
      <c r="A18" s="201"/>
      <c r="B18" s="143"/>
      <c r="C18" s="167"/>
      <c r="D18" s="167"/>
      <c r="E18" s="167"/>
      <c r="F18" s="144"/>
    </row>
    <row r="19" spans="1:10">
      <c r="A19" s="204" t="s">
        <v>316</v>
      </c>
      <c r="B19" s="143" t="e">
        <f>INDEX(saisieanneeCNA,#REF!,MATCH(B$2,anneeCNA2,0))</f>
        <v>#REF!</v>
      </c>
      <c r="C19" s="167" t="e">
        <f>INDEX(saisieanneeCNA,#REF!,MATCH(C$2,anneeCNA2,0))</f>
        <v>#REF!</v>
      </c>
      <c r="D19" s="167" t="e">
        <f>INDEX(saisieanneeCNA,#REF!,MATCH(D$2,anneeCNA2,0))</f>
        <v>#REF!</v>
      </c>
      <c r="E19" s="167" t="e">
        <f>INDEX(saisieanneeCNA,#REF!,MATCH(E$2,anneeCNA2,0))</f>
        <v>#REF!</v>
      </c>
      <c r="F19" s="144" t="e">
        <f>INDEX(saisieanneeCNA,#REF!,MATCH(F$2,anneeCNA2,0))</f>
        <v>#REF!</v>
      </c>
    </row>
    <row r="20" spans="1:10">
      <c r="A20" s="201"/>
      <c r="B20" s="143"/>
      <c r="C20" s="167"/>
      <c r="D20" s="167"/>
      <c r="E20" s="167"/>
      <c r="F20" s="144"/>
    </row>
    <row r="21" spans="1:10">
      <c r="A21" s="204" t="s">
        <v>298</v>
      </c>
      <c r="B21" s="143" t="e">
        <f>INDEX(saisieanneeCNA,#REF!,MATCH(B$2,anneeCNA2,0))</f>
        <v>#REF!</v>
      </c>
      <c r="C21" s="167" t="e">
        <f>INDEX(saisieanneeCNA,#REF!,MATCH(C$2,anneeCNA2,0))</f>
        <v>#REF!</v>
      </c>
      <c r="D21" s="167" t="e">
        <f>INDEX(saisieanneeCNA,#REF!,MATCH(D$2,anneeCNA2,0))</f>
        <v>#REF!</v>
      </c>
      <c r="E21" s="167" t="e">
        <f>INDEX(saisieanneeCNA,#REF!,MATCH(E$2,anneeCNA2,0))</f>
        <v>#REF!</v>
      </c>
      <c r="F21" s="144" t="e">
        <f>INDEX(saisieanneeCNA,#REF!,MATCH(F$2,anneeCNA2,0))</f>
        <v>#REF!</v>
      </c>
    </row>
    <row r="22" spans="1:10">
      <c r="A22" s="203" t="s">
        <v>312</v>
      </c>
      <c r="B22" s="206" t="e">
        <f>INDEX(saisieanneeCNA,#REF!,MATCH(B$2,anneeCNA2,0))</f>
        <v>#REF!</v>
      </c>
      <c r="C22" s="207" t="e">
        <f>INDEX(saisieanneeCNA,#REF!,MATCH(C$2,anneeCNA2,0))</f>
        <v>#REF!</v>
      </c>
      <c r="D22" s="207" t="e">
        <f>INDEX(saisieanneeCNA,#REF!,MATCH(D$2,anneeCNA2,0))</f>
        <v>#REF!</v>
      </c>
      <c r="E22" s="207" t="e">
        <f>INDEX(saisieanneeCNA,#REF!,MATCH(E$2,anneeCNA2,0))</f>
        <v>#REF!</v>
      </c>
      <c r="F22" s="208" t="e">
        <f>INDEX(saisieanneeCNA,#REF!,MATCH(F$2,anneeCNA2,0))</f>
        <v>#REF!</v>
      </c>
    </row>
    <row r="23" spans="1:10">
      <c r="A23" s="205" t="s">
        <v>317</v>
      </c>
      <c r="B23" s="143" t="e">
        <f>INDEX(saisieanneeCNA,#REF!,MATCH(B$2,anneeCNA2,0))</f>
        <v>#REF!</v>
      </c>
      <c r="C23" s="142" t="e">
        <f>INDEX(saisieanneeCNA,#REF!,MATCH(C$2,anneeCNA2,0))</f>
        <v>#REF!</v>
      </c>
      <c r="D23" s="142" t="e">
        <f>INDEX(saisieanneeCNA,#REF!,MATCH(D$2,anneeCNA2,0))</f>
        <v>#REF!</v>
      </c>
      <c r="E23" s="142" t="e">
        <f>INDEX(saisieanneeCNA,#REF!,MATCH(E$2,anneeCNA2,0))</f>
        <v>#REF!</v>
      </c>
      <c r="F23" s="144" t="e">
        <f>INDEX(saisieanneeCNA,#REF!,MATCH(F$2,anneeCNA2,0))</f>
        <v>#REF!</v>
      </c>
      <c r="G23" s="46" t="s">
        <v>63</v>
      </c>
      <c r="H23" s="46">
        <v>2.9462125101500813</v>
      </c>
      <c r="I23" s="46">
        <v>8.5358975012288507</v>
      </c>
      <c r="J23" s="46">
        <v>-3.3197910061650515</v>
      </c>
    </row>
    <row r="24" spans="1:10">
      <c r="A24" s="202" t="s">
        <v>313</v>
      </c>
      <c r="B24" s="143" t="e">
        <f>INDEX(saisieanneeCNA,#REF!,MATCH(B$2,anneeCNA2,0))</f>
        <v>#REF!</v>
      </c>
      <c r="C24" s="142" t="e">
        <f>INDEX(saisieanneeCNA,#REF!,MATCH(C$2,anneeCNA2,0))</f>
        <v>#REF!</v>
      </c>
      <c r="D24" s="142" t="e">
        <f>INDEX(saisieanneeCNA,#REF!,MATCH(D$2,anneeCNA2,0))</f>
        <v>#REF!</v>
      </c>
      <c r="E24" s="142" t="e">
        <f>INDEX(saisieanneeCNA,#REF!,MATCH(E$2,anneeCNA2,0))</f>
        <v>#REF!</v>
      </c>
      <c r="F24" s="144" t="e">
        <f>INDEX(saisieanneeCNA,#REF!,MATCH(F$2,anneeCNA2,0))</f>
        <v>#REF!</v>
      </c>
      <c r="G24" s="46" t="s">
        <v>51</v>
      </c>
      <c r="H24" s="46">
        <v>4.5098261369946879</v>
      </c>
      <c r="I24" s="46">
        <v>10.702953620782507</v>
      </c>
      <c r="J24" s="46">
        <v>-0.19009475724354186</v>
      </c>
    </row>
    <row r="25" spans="1:10">
      <c r="A25" s="202" t="s">
        <v>314</v>
      </c>
      <c r="B25" s="143" t="e">
        <f>INDEX(saisieanneeCNA,#REF!,MATCH(B$2,anneeCNA2,0))</f>
        <v>#REF!</v>
      </c>
      <c r="C25" s="142" t="e">
        <f>INDEX(saisieanneeCNA,#REF!,MATCH(C$2,anneeCNA2,0))</f>
        <v>#REF!</v>
      </c>
      <c r="D25" s="142" t="e">
        <f>INDEX(saisieanneeCNA,#REF!,MATCH(D$2,anneeCNA2,0))</f>
        <v>#REF!</v>
      </c>
      <c r="E25" s="142" t="e">
        <f>INDEX(saisieanneeCNA,#REF!,MATCH(E$2,anneeCNA2,0))</f>
        <v>#REF!</v>
      </c>
      <c r="F25" s="144" t="e">
        <f>INDEX(saisieanneeCNA,#REF!,MATCH(F$2,anneeCNA2,0))</f>
        <v>#REF!</v>
      </c>
      <c r="G25" s="46" t="s">
        <v>52</v>
      </c>
      <c r="H25" s="46">
        <v>1.6380572285603634</v>
      </c>
      <c r="I25" s="46">
        <v>1.8049466478324838</v>
      </c>
      <c r="J25" s="46">
        <v>-7.9795667050436503</v>
      </c>
    </row>
    <row r="26" spans="1:10">
      <c r="A26" s="89"/>
      <c r="B26" s="143"/>
      <c r="C26" s="142"/>
      <c r="D26" s="142"/>
      <c r="E26" s="142"/>
      <c r="F26" s="144"/>
      <c r="G26" s="46" t="s">
        <v>53</v>
      </c>
      <c r="H26" s="46">
        <v>1.0000000000000009</v>
      </c>
      <c r="I26" s="46">
        <v>30.360941658042218</v>
      </c>
      <c r="J26" s="46">
        <v>9.9087770167827216E-2</v>
      </c>
    </row>
    <row r="27" spans="1:10">
      <c r="A27" s="202" t="s">
        <v>299</v>
      </c>
      <c r="B27" s="143" t="e">
        <f>INDEX(saisieanneeCNA,#REF!,MATCH(B$2,anneeCNA2,0))</f>
        <v>#REF!</v>
      </c>
      <c r="C27" s="142" t="e">
        <f>INDEX(saisieanneeCNA,#REF!,MATCH(C$2,anneeCNA2,0))</f>
        <v>#REF!</v>
      </c>
      <c r="D27" s="142" t="e">
        <f>INDEX(saisieanneeCNA,#REF!,MATCH(D$2,anneeCNA2,0))</f>
        <v>#REF!</v>
      </c>
      <c r="E27" s="142" t="e">
        <f>INDEX(saisieanneeCNA,#REF!,MATCH(E$2,anneeCNA2,0))</f>
        <v>#REF!</v>
      </c>
      <c r="F27" s="144" t="e">
        <f>INDEX(saisieanneeCNA,#REF!,MATCH(F$2,anneeCNA2,0))</f>
        <v>#REF!</v>
      </c>
      <c r="G27" s="46" t="s">
        <v>65</v>
      </c>
      <c r="H27" s="46">
        <v>0</v>
      </c>
      <c r="I27" s="46">
        <v>57.269683648731196</v>
      </c>
      <c r="J27" s="46">
        <v>34.019417224528596</v>
      </c>
    </row>
    <row r="28" spans="1:10">
      <c r="A28" s="89"/>
      <c r="B28" s="143"/>
      <c r="C28" s="142"/>
      <c r="D28" s="142"/>
      <c r="E28" s="142"/>
      <c r="F28" s="144"/>
      <c r="G28" s="46" t="s">
        <v>66</v>
      </c>
      <c r="H28" s="46">
        <v>9.0000000000000071</v>
      </c>
      <c r="I28" s="46">
        <v>-11.151403639278456</v>
      </c>
      <c r="J28" s="46">
        <v>54.723853131521885</v>
      </c>
    </row>
    <row r="29" spans="1:10">
      <c r="A29" s="148" t="s">
        <v>300</v>
      </c>
      <c r="B29" s="172" t="e">
        <f>INDEX(saisieanneeCNA,#REF!,MATCH(B$2,anneeCNA2,0))</f>
        <v>#REF!</v>
      </c>
      <c r="C29" s="167" t="e">
        <f>INDEX(saisieanneeCNA,#REF!,MATCH(C$2,anneeCNA2,0))</f>
        <v>#REF!</v>
      </c>
      <c r="D29" s="167" t="e">
        <f>INDEX(saisieanneeCNA,#REF!,MATCH(D$2,anneeCNA2,0))</f>
        <v>#REF!</v>
      </c>
      <c r="E29" s="167" t="e">
        <f>INDEX(saisieanneeCNA,#REF!,MATCH(E$2,anneeCNA2,0))</f>
        <v>#REF!</v>
      </c>
      <c r="F29" s="144" t="e">
        <f>INDEX(saisieanneeCNA,#REF!,MATCH(F$2,anneeCNA2,0))</f>
        <v>#REF!</v>
      </c>
      <c r="G29" s="46" t="s">
        <v>54</v>
      </c>
      <c r="H29" s="46">
        <v>6.8999999999999728</v>
      </c>
      <c r="I29" s="46">
        <v>-0.40580360195949794</v>
      </c>
      <c r="J29" s="46">
        <v>7.5186169057480878</v>
      </c>
    </row>
    <row r="30" spans="1:10" ht="28.8">
      <c r="A30" s="184" t="s">
        <v>301</v>
      </c>
      <c r="B30" s="172" t="e">
        <f>INDEX(saisieanneeCNA,#REF!,MATCH(B$2,anneeCNA2,0))</f>
        <v>#REF!</v>
      </c>
      <c r="C30" s="167" t="e">
        <f>INDEX(saisieanneeCNA,#REF!,MATCH(C$2,anneeCNA2,0))</f>
        <v>#REF!</v>
      </c>
      <c r="D30" s="167" t="e">
        <f>INDEX(saisieanneeCNA,#REF!,MATCH(D$2,anneeCNA2,0))</f>
        <v>#REF!</v>
      </c>
      <c r="E30" s="167" t="e">
        <f>INDEX(saisieanneeCNA,#REF!,MATCH(E$2,anneeCNA2,0))</f>
        <v>#REF!</v>
      </c>
      <c r="F30" s="144" t="e">
        <f>INDEX(saisieanneeCNA,#REF!,MATCH(F$2,anneeCNA2,0))</f>
        <v>#REF!</v>
      </c>
      <c r="G30" s="46" t="s">
        <v>67</v>
      </c>
      <c r="H30" s="46">
        <v>12.47</v>
      </c>
      <c r="I30" s="46">
        <v>-5.9</v>
      </c>
      <c r="J30" s="46">
        <v>-1.7826894878524999</v>
      </c>
    </row>
    <row r="31" spans="1:10">
      <c r="A31" s="184" t="s">
        <v>305</v>
      </c>
      <c r="B31" s="172" t="e">
        <f>INDEX(saisieanneeCNA,#REF!,MATCH(B$2,anneeCNA2,0))</f>
        <v>#REF!</v>
      </c>
      <c r="C31" s="167" t="e">
        <f>INDEX(saisieanneeCNA,#REF!,MATCH(C$2,anneeCNA2,0))</f>
        <v>#REF!</v>
      </c>
      <c r="D31" s="167" t="e">
        <f>INDEX(saisieanneeCNA,#REF!,MATCH(D$2,anneeCNA2,0))</f>
        <v>#REF!</v>
      </c>
      <c r="E31" s="167" t="e">
        <f>INDEX(saisieanneeCNA,#REF!,MATCH(E$2,anneeCNA2,0))</f>
        <v>#REF!</v>
      </c>
      <c r="F31" s="144" t="e">
        <f>INDEX(saisieanneeCNA,#REF!,MATCH(F$2,anneeCNA2,0))</f>
        <v>#REF!</v>
      </c>
    </row>
    <row r="32" spans="1:10">
      <c r="A32" s="89"/>
      <c r="B32" s="172"/>
      <c r="C32" s="167"/>
      <c r="D32" s="167"/>
      <c r="E32" s="167"/>
      <c r="F32" s="144"/>
    </row>
    <row r="33" spans="1:10">
      <c r="A33" s="148" t="s">
        <v>302</v>
      </c>
      <c r="B33" s="172" t="e">
        <f>INDEX(saisieanneeCNA,#REF!,MATCH(B$2,anneeCNA2,0))</f>
        <v>#REF!</v>
      </c>
      <c r="C33" s="167" t="e">
        <f>INDEX(saisieanneeCNA,#REF!,MATCH(C$2,anneeCNA2,0))</f>
        <v>#REF!</v>
      </c>
      <c r="D33" s="167" t="e">
        <f>INDEX(saisieanneeCNA,#REF!,MATCH(D$2,anneeCNA2,0))</f>
        <v>#REF!</v>
      </c>
      <c r="E33" s="167" t="e">
        <f>INDEX(saisieanneeCNA,#REF!,MATCH(E$2,anneeCNA2,0))</f>
        <v>#REF!</v>
      </c>
      <c r="F33" s="144" t="e">
        <f>INDEX(saisieanneeCNA,#REF!,MATCH(F$2,anneeCNA2,0))</f>
        <v>#REF!</v>
      </c>
      <c r="G33" s="46" t="s">
        <v>69</v>
      </c>
      <c r="H33" s="46">
        <v>-9.0999999999999854</v>
      </c>
      <c r="I33" s="46">
        <v>-5.9000000000000057</v>
      </c>
      <c r="J33" s="46">
        <v>-14.511738983255263</v>
      </c>
    </row>
    <row r="34" spans="1:10">
      <c r="A34" s="183" t="s">
        <v>303</v>
      </c>
      <c r="B34" s="172" t="e">
        <f>INDEX(saisieanneeCNA,#REF!,MATCH(B$2,anneeCNA2,0))</f>
        <v>#REF!</v>
      </c>
      <c r="C34" s="167" t="e">
        <f>INDEX(saisieanneeCNA,#REF!,MATCH(C$2,anneeCNA2,0))</f>
        <v>#REF!</v>
      </c>
      <c r="D34" s="167" t="e">
        <f>INDEX(saisieanneeCNA,#REF!,MATCH(D$2,anneeCNA2,0))</f>
        <v>#REF!</v>
      </c>
      <c r="E34" s="167" t="e">
        <f>INDEX(saisieanneeCNA,#REF!,MATCH(E$2,anneeCNA2,0))</f>
        <v>#REF!</v>
      </c>
      <c r="F34" s="144" t="e">
        <f>INDEX(saisieanneeCNA,#REF!,MATCH(F$2,anneeCNA2,0))</f>
        <v>#REF!</v>
      </c>
      <c r="G34" s="46" t="s">
        <v>70</v>
      </c>
      <c r="H34" s="46">
        <v>-5.500000000000016</v>
      </c>
      <c r="I34" s="46">
        <v>-19.274708209052349</v>
      </c>
      <c r="J34" s="46">
        <v>3.0000000000000249</v>
      </c>
    </row>
    <row r="35" spans="1:10">
      <c r="A35" s="183" t="s">
        <v>304</v>
      </c>
      <c r="B35" s="172" t="e">
        <f>INDEX(saisieanneeCNA,#REF!,MATCH(B$2,anneeCNA2,0))</f>
        <v>#REF!</v>
      </c>
      <c r="C35" s="167" t="e">
        <f>INDEX(saisieanneeCNA,#REF!,MATCH(C$2,anneeCNA2,0))</f>
        <v>#REF!</v>
      </c>
      <c r="D35" s="167" t="e">
        <f>INDEX(saisieanneeCNA,#REF!,MATCH(D$2,anneeCNA2,0))</f>
        <v>#REF!</v>
      </c>
      <c r="E35" s="167" t="e">
        <f>INDEX(saisieanneeCNA,#REF!,MATCH(E$2,anneeCNA2,0))</f>
        <v>#REF!</v>
      </c>
      <c r="F35" s="144" t="e">
        <f>INDEX(saisieanneeCNA,#REF!,MATCH(F$2,anneeCNA2,0))</f>
        <v>#REF!</v>
      </c>
      <c r="G35" s="46" t="s">
        <v>71</v>
      </c>
      <c r="H35" s="46">
        <v>-7.2999999999999954</v>
      </c>
      <c r="I35" s="46">
        <v>-0.20000000000000018</v>
      </c>
      <c r="J35" s="46">
        <v>-7.6308805208557873</v>
      </c>
    </row>
    <row r="36" spans="1:10" hidden="1">
      <c r="A36" s="89">
        <v>0</v>
      </c>
      <c r="B36" s="143" t="e">
        <f>INDEX(saisieanneeCNA,#REF!,MATCH(B$2,anneeCNA2,0))</f>
        <v>#REF!</v>
      </c>
      <c r="C36" s="142" t="e">
        <f>INDEX(saisieanneeCNA,#REF!,MATCH(C$2,anneeCNA2,0))</f>
        <v>#REF!</v>
      </c>
      <c r="D36" s="142" t="e">
        <f>INDEX(saisieanneeCNA,#REF!,MATCH(D$2,anneeCNA2,0))</f>
        <v>#REF!</v>
      </c>
      <c r="E36" s="142" t="e">
        <f>INDEX(saisieanneeCNA,#REF!,MATCH(E$2,anneeCNA2,0))</f>
        <v>#REF!</v>
      </c>
      <c r="F36" s="144" t="e">
        <f>INDEX(saisieanneeCNA,#REF!,MATCH(F$2,anneeCNA2,0))</f>
        <v>#REF!</v>
      </c>
      <c r="G36" s="46" t="s">
        <v>72</v>
      </c>
      <c r="H36" s="46">
        <v>-4.3999999999999932</v>
      </c>
      <c r="I36" s="46">
        <v>-24.579066346668434</v>
      </c>
      <c r="J36" s="46">
        <v>7.2858866307657921</v>
      </c>
    </row>
    <row r="37" spans="1:10" hidden="1">
      <c r="A37" s="89">
        <v>0</v>
      </c>
      <c r="B37" s="143" t="e">
        <f>INDEX(saisieanneeCNA,#REF!,MATCH(B$2,anneeCNA2,0))</f>
        <v>#REF!</v>
      </c>
      <c r="C37" s="142" t="e">
        <f>INDEX(saisieanneeCNA,#REF!,MATCH(C$2,anneeCNA2,0))</f>
        <v>#REF!</v>
      </c>
      <c r="D37" s="142" t="e">
        <f>INDEX(saisieanneeCNA,#REF!,MATCH(D$2,anneeCNA2,0))</f>
        <v>#REF!</v>
      </c>
      <c r="E37" s="142" t="e">
        <f>INDEX(saisieanneeCNA,#REF!,MATCH(E$2,anneeCNA2,0))</f>
        <v>#REF!</v>
      </c>
      <c r="F37" s="144" t="e">
        <f>INDEX(saisieanneeCNA,#REF!,MATCH(F$2,anneeCNA2,0))</f>
        <v>#REF!</v>
      </c>
      <c r="G37" s="46" t="s">
        <v>73</v>
      </c>
      <c r="H37" s="46">
        <v>-5.100000000000005</v>
      </c>
      <c r="I37" s="46">
        <v>-6.2000000000000055</v>
      </c>
      <c r="J37" s="46">
        <v>0</v>
      </c>
    </row>
    <row r="38" spans="1:10" hidden="1">
      <c r="A38" s="89">
        <v>0</v>
      </c>
      <c r="B38" s="143" t="e">
        <f>INDEX(saisieanneeCNA,#REF!,MATCH(B$2,anneeCNA2,0))</f>
        <v>#REF!</v>
      </c>
      <c r="C38" s="142" t="e">
        <f>INDEX(saisieanneeCNA,#REF!,MATCH(C$2,anneeCNA2,0))</f>
        <v>#REF!</v>
      </c>
      <c r="D38" s="142" t="e">
        <f>INDEX(saisieanneeCNA,#REF!,MATCH(D$2,anneeCNA2,0))</f>
        <v>#REF!</v>
      </c>
      <c r="E38" s="142" t="e">
        <f>INDEX(saisieanneeCNA,#REF!,MATCH(E$2,anneeCNA2,0))</f>
        <v>#REF!</v>
      </c>
      <c r="F38" s="144" t="e">
        <f>INDEX(saisieanneeCNA,#REF!,MATCH(F$2,anneeCNA2,0))</f>
        <v>#REF!</v>
      </c>
      <c r="G38" s="46" t="s">
        <v>74</v>
      </c>
      <c r="H38" s="46">
        <v>9.2000000000000313</v>
      </c>
      <c r="I38" s="46">
        <v>-33.666666666666679</v>
      </c>
      <c r="J38" s="46">
        <v>-12.729617377376401</v>
      </c>
    </row>
    <row r="39" spans="1:10" hidden="1">
      <c r="A39" s="89">
        <v>0</v>
      </c>
      <c r="B39" s="143" t="e">
        <f>INDEX(saisieanneeCNA,#REF!,MATCH(B$2,anneeCNA2,0))</f>
        <v>#REF!</v>
      </c>
      <c r="C39" s="142" t="e">
        <f>INDEX(saisieanneeCNA,#REF!,MATCH(C$2,anneeCNA2,0))</f>
        <v>#REF!</v>
      </c>
      <c r="D39" s="142" t="e">
        <f>INDEX(saisieanneeCNA,#REF!,MATCH(D$2,anneeCNA2,0))</f>
        <v>#REF!</v>
      </c>
      <c r="E39" s="142" t="e">
        <f>INDEX(saisieanneeCNA,#REF!,MATCH(E$2,anneeCNA2,0))</f>
        <v>#REF!</v>
      </c>
      <c r="F39" s="144" t="e">
        <f>INDEX(saisieanneeCNA,#REF!,MATCH(F$2,anneeCNA2,0))</f>
        <v>#REF!</v>
      </c>
      <c r="G39" s="46" t="s">
        <v>75</v>
      </c>
      <c r="H39" s="46">
        <v>12.000000000000032</v>
      </c>
      <c r="I39" s="46">
        <v>-4.2264763716109215</v>
      </c>
      <c r="J39" s="46">
        <v>3.3329702634597336</v>
      </c>
    </row>
    <row r="40" spans="1:10" hidden="1">
      <c r="A40" s="89">
        <v>0</v>
      </c>
      <c r="B40" s="143" t="e">
        <f>INDEX(saisieanneeCNA,#REF!,MATCH(B$2,anneeCNA2,0))</f>
        <v>#REF!</v>
      </c>
      <c r="C40" s="142" t="e">
        <f>INDEX(saisieanneeCNA,#REF!,MATCH(C$2,anneeCNA2,0))</f>
        <v>#REF!</v>
      </c>
      <c r="D40" s="142" t="e">
        <f>INDEX(saisieanneeCNA,#REF!,MATCH(D$2,anneeCNA2,0))</f>
        <v>#REF!</v>
      </c>
      <c r="E40" s="142" t="e">
        <f>INDEX(saisieanneeCNA,#REF!,MATCH(E$2,anneeCNA2,0))</f>
        <v>#REF!</v>
      </c>
      <c r="F40" s="144" t="e">
        <f>INDEX(saisieanneeCNA,#REF!,MATCH(F$2,anneeCNA2,0))</f>
        <v>#REF!</v>
      </c>
      <c r="G40" s="46" t="s">
        <v>76</v>
      </c>
      <c r="H40" s="46">
        <v>40.09999999999998</v>
      </c>
      <c r="I40" s="46">
        <v>-21.799999999999965</v>
      </c>
      <c r="J40" s="46">
        <v>-17.024798056345258</v>
      </c>
    </row>
    <row r="41" spans="1:10" hidden="1">
      <c r="A41" s="89" t="s">
        <v>81</v>
      </c>
      <c r="B41" s="143" t="e">
        <f>INDEX(saisieanneeCNA,#REF!,MATCH(B$2,anneeCNA2,0))</f>
        <v>#REF!</v>
      </c>
      <c r="C41" s="142" t="e">
        <f>INDEX(saisieanneeCNA,#REF!,MATCH(C$2,anneeCNA2,0))</f>
        <v>#REF!</v>
      </c>
      <c r="D41" s="142" t="e">
        <f>INDEX(saisieanneeCNA,#REF!,MATCH(D$2,anneeCNA2,0))</f>
        <v>#REF!</v>
      </c>
      <c r="E41" s="142" t="e">
        <f>INDEX(saisieanneeCNA,#REF!,MATCH(E$2,anneeCNA2,0))</f>
        <v>#REF!</v>
      </c>
      <c r="F41" s="144" t="e">
        <f>INDEX(saisieanneeCNA,#REF!,MATCH(F$2,anneeCNA2,0))</f>
        <v>#REF!</v>
      </c>
      <c r="G41" s="46" t="s">
        <v>77</v>
      </c>
      <c r="H41" s="46">
        <v>-29.300000000000004</v>
      </c>
      <c r="I41" s="46">
        <v>1.6900000000000137</v>
      </c>
      <c r="J41" s="46">
        <v>-9.2929115753886506</v>
      </c>
    </row>
    <row r="42" spans="1:10" hidden="1">
      <c r="A42" s="89">
        <v>0</v>
      </c>
      <c r="B42" s="143" t="e">
        <f>INDEX(saisieanneeCNA,#REF!,MATCH(B$2,anneeCNA2,0))</f>
        <v>#REF!</v>
      </c>
      <c r="C42" s="142" t="e">
        <f>INDEX(saisieanneeCNA,#REF!,MATCH(C$2,anneeCNA2,0))</f>
        <v>#REF!</v>
      </c>
      <c r="D42" s="142" t="e">
        <f>INDEX(saisieanneeCNA,#REF!,MATCH(D$2,anneeCNA2,0))</f>
        <v>#REF!</v>
      </c>
      <c r="E42" s="142" t="e">
        <f>INDEX(saisieanneeCNA,#REF!,MATCH(E$2,anneeCNA2,0))</f>
        <v>#REF!</v>
      </c>
      <c r="F42" s="144" t="e">
        <f>INDEX(saisieanneeCNA,#REF!,MATCH(F$2,anneeCNA2,0))</f>
        <v>#REF!</v>
      </c>
      <c r="G42" s="46" t="s">
        <v>78</v>
      </c>
      <c r="H42" s="46">
        <v>-19.662857181907111</v>
      </c>
      <c r="I42" s="46">
        <v>-28.675662065328556</v>
      </c>
      <c r="J42" s="46">
        <v>-44.490313333995665</v>
      </c>
    </row>
    <row r="43" spans="1:10" hidden="1">
      <c r="A43" s="89">
        <v>0</v>
      </c>
      <c r="B43" s="143" t="e">
        <f>INDEX(saisieanneeCNA,#REF!,MATCH(B$2,anneeCNA2,0))</f>
        <v>#REF!</v>
      </c>
      <c r="C43" s="142" t="e">
        <f>INDEX(saisieanneeCNA,#REF!,MATCH(C$2,anneeCNA2,0))</f>
        <v>#REF!</v>
      </c>
      <c r="D43" s="142" t="e">
        <f>INDEX(saisieanneeCNA,#REF!,MATCH(D$2,anneeCNA2,0))</f>
        <v>#REF!</v>
      </c>
      <c r="E43" s="142" t="e">
        <f>INDEX(saisieanneeCNA,#REF!,MATCH(E$2,anneeCNA2,0))</f>
        <v>#REF!</v>
      </c>
      <c r="F43" s="144" t="e">
        <f>INDEX(saisieanneeCNA,#REF!,MATCH(F$2,anneeCNA2,0))</f>
        <v>#REF!</v>
      </c>
      <c r="G43" s="46" t="s">
        <v>79</v>
      </c>
      <c r="H43" s="46">
        <v>-19.000000000000007</v>
      </c>
      <c r="I43" s="46">
        <v>24.300000000000011</v>
      </c>
      <c r="J43" s="46">
        <v>22.737255602241689</v>
      </c>
    </row>
    <row r="44" spans="1:10" ht="15" thickBot="1">
      <c r="A44" s="50"/>
      <c r="B44" s="93"/>
      <c r="C44" s="64"/>
      <c r="D44" s="63"/>
      <c r="E44" s="64"/>
      <c r="F44" s="100"/>
      <c r="G44" s="46" t="s">
        <v>28</v>
      </c>
      <c r="H44" s="46">
        <v>10.6</v>
      </c>
      <c r="I44" s="46">
        <v>-7.3</v>
      </c>
      <c r="J44" s="46">
        <v>-13.537833638898034</v>
      </c>
    </row>
    <row r="45" spans="1:10">
      <c r="A45" s="149" t="s">
        <v>308</v>
      </c>
      <c r="B45" s="48"/>
      <c r="C45" s="48"/>
      <c r="D45" s="48"/>
      <c r="E45" s="147" t="e">
        <f>IF(OR(E3="p",F3="p"),"p = provisoire","")</f>
        <v>#REF!</v>
      </c>
      <c r="F45" s="147" t="e">
        <f>IF(OR(E3="prév.",F3="prév."),"prév. = prévision","")</f>
        <v>#REF!</v>
      </c>
      <c r="G45" s="46" t="s">
        <v>80</v>
      </c>
      <c r="H45" s="46">
        <v>1.2000000000000011</v>
      </c>
      <c r="I45" s="46">
        <v>-16.229688847227642</v>
      </c>
      <c r="J45" s="46">
        <v>-14.000000000000002</v>
      </c>
    </row>
    <row r="46" spans="1:10" ht="30.75" customHeight="1">
      <c r="A46" s="783" t="s">
        <v>309</v>
      </c>
      <c r="B46" s="783"/>
      <c r="C46" s="783"/>
      <c r="D46" s="783"/>
      <c r="E46" s="783"/>
      <c r="F46" s="783"/>
      <c r="G46" s="46" t="s">
        <v>81</v>
      </c>
      <c r="H46" s="46">
        <v>8.2211767502635702</v>
      </c>
      <c r="I46" s="46">
        <v>-7.5401942667866599</v>
      </c>
      <c r="J46" s="46">
        <v>1.6774599604646667</v>
      </c>
    </row>
    <row r="47" spans="1:10">
      <c r="B47" s="48"/>
      <c r="C47" s="48"/>
      <c r="D47" s="48"/>
      <c r="E47" s="48"/>
      <c r="F47" s="48"/>
      <c r="G47" s="46" t="s">
        <v>82</v>
      </c>
      <c r="H47" s="46">
        <v>27.624757397237154</v>
      </c>
      <c r="I47" s="46">
        <v>-17.692379130292966</v>
      </c>
      <c r="J47" s="46">
        <v>2.5760271249192668</v>
      </c>
    </row>
    <row r="48" spans="1:10">
      <c r="G48" s="46" t="s">
        <v>83</v>
      </c>
      <c r="H48" s="46">
        <v>7.2594853844827556</v>
      </c>
      <c r="I48" s="46">
        <v>-10.299999999999986</v>
      </c>
      <c r="J48" s="46">
        <v>0.95138476770899594</v>
      </c>
    </row>
    <row r="49" spans="7:10">
      <c r="G49" s="46" t="s">
        <v>84</v>
      </c>
      <c r="H49" s="46">
        <v>4.6889904995389697</v>
      </c>
      <c r="I49" s="46">
        <v>-18.60450403859334</v>
      </c>
      <c r="J49" s="46">
        <v>6.7488581152585381</v>
      </c>
    </row>
    <row r="50" spans="7:10">
      <c r="G50" s="46" t="s">
        <v>85</v>
      </c>
      <c r="H50" s="46">
        <v>5.8999999999999995</v>
      </c>
      <c r="I50" s="46">
        <v>-13.3</v>
      </c>
      <c r="J50" s="46">
        <v>-0.44006665360106778</v>
      </c>
    </row>
    <row r="51" spans="7:10">
      <c r="G51" s="46" t="s">
        <v>56</v>
      </c>
      <c r="H51" s="46">
        <v>20.900000000000006</v>
      </c>
      <c r="I51" s="46">
        <v>9.2357811301507997</v>
      </c>
      <c r="J51" s="46">
        <v>9.9136467685200671</v>
      </c>
    </row>
    <row r="52" spans="7:10">
      <c r="G52" s="46" t="s">
        <v>57</v>
      </c>
      <c r="H52" s="46">
        <v>3.3168596060694453</v>
      </c>
      <c r="I52" s="46">
        <v>3.9269522624484678</v>
      </c>
      <c r="J52" s="46">
        <v>-1.2913559487288007</v>
      </c>
    </row>
    <row r="53" spans="7:10">
      <c r="G53" s="46" t="s">
        <v>58</v>
      </c>
      <c r="H53" s="46">
        <v>4</v>
      </c>
      <c r="I53" s="46">
        <v>16.7</v>
      </c>
      <c r="J53" s="46">
        <v>9.75</v>
      </c>
    </row>
    <row r="54" spans="7:10">
      <c r="G54" s="46" t="s">
        <v>59</v>
      </c>
      <c r="H54" s="46">
        <v>14.2</v>
      </c>
      <c r="I54" s="46">
        <v>7.5</v>
      </c>
      <c r="J54" s="46">
        <v>16.737393399602539</v>
      </c>
    </row>
    <row r="55" spans="7:10">
      <c r="G55" s="46" t="s">
        <v>188</v>
      </c>
      <c r="H55" s="46">
        <v>8.3000000000000007</v>
      </c>
      <c r="I55" s="46">
        <v>-14.399999999999999</v>
      </c>
      <c r="J55" s="46">
        <v>0.69400236478480704</v>
      </c>
    </row>
    <row r="56" spans="7:10">
      <c r="G56" s="46" t="s">
        <v>189</v>
      </c>
      <c r="H56" s="46">
        <v>0</v>
      </c>
      <c r="I56" s="46">
        <v>0</v>
      </c>
      <c r="J56" s="46">
        <v>0</v>
      </c>
    </row>
    <row r="57" spans="7:10">
      <c r="G57" s="46" t="s">
        <v>86</v>
      </c>
      <c r="H57" s="46">
        <v>0</v>
      </c>
      <c r="I57" s="46">
        <v>0</v>
      </c>
      <c r="J57" s="46">
        <v>0</v>
      </c>
    </row>
    <row r="58" spans="7:10">
      <c r="G58" s="46" t="s">
        <v>87</v>
      </c>
      <c r="H58" s="46">
        <v>3.0000000000000027</v>
      </c>
      <c r="I58" s="46">
        <v>-5.0000000000000044</v>
      </c>
      <c r="J58" s="46">
        <v>1.0000000000000009</v>
      </c>
    </row>
    <row r="59" spans="7:10">
      <c r="G59" s="46" t="s">
        <v>190</v>
      </c>
      <c r="H59" s="46">
        <v>4</v>
      </c>
      <c r="I59" s="46">
        <v>16.7</v>
      </c>
      <c r="J59" s="46">
        <v>9.75</v>
      </c>
    </row>
    <row r="77" ht="18" customHeight="1"/>
    <row r="78" hidden="1"/>
  </sheetData>
  <mergeCells count="2">
    <mergeCell ref="A1:F1"/>
    <mergeCell ref="A46:F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horizontalDpi="4294967294" verticalDpi="300" r:id="rId1"/>
  <headerFooter>
    <oddHeader>&amp;C&amp;"Arial Black,Normal"&amp;8TABLEAU DE BORD DE L’ECONOMIE SECTEUR REEL</oddHeader>
    <oddFooter>&amp;C5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9">
    <tabColor rgb="FF00B0F0"/>
  </sheetPr>
  <dimension ref="A1:L71"/>
  <sheetViews>
    <sheetView showRuler="0" zoomScale="80" zoomScaleNormal="62" zoomScaleSheetLayoutView="90" zoomScalePageLayoutView="62" workbookViewId="0">
      <selection activeCell="E6" sqref="E6"/>
    </sheetView>
  </sheetViews>
  <sheetFormatPr baseColWidth="10" defaultColWidth="11.44140625" defaultRowHeight="14.4"/>
  <cols>
    <col min="1" max="1" width="47.6640625" style="46" customWidth="1"/>
    <col min="2" max="2" width="16" style="46" customWidth="1"/>
    <col min="3" max="3" width="17.33203125" style="46" customWidth="1"/>
    <col min="4" max="4" width="15.6640625" style="46" customWidth="1"/>
    <col min="5" max="6" width="14.6640625" style="46" customWidth="1"/>
    <col min="7" max="16384" width="11.44140625" style="46"/>
  </cols>
  <sheetData>
    <row r="1" spans="1:12" ht="33" customHeight="1">
      <c r="A1" s="784" t="s">
        <v>262</v>
      </c>
      <c r="B1" s="781"/>
      <c r="C1" s="781"/>
      <c r="D1" s="781"/>
      <c r="E1" s="782"/>
      <c r="F1" s="129"/>
    </row>
    <row r="2" spans="1:12" ht="62.25" customHeight="1" thickBot="1">
      <c r="A2" s="110"/>
      <c r="B2" s="111" t="s">
        <v>257</v>
      </c>
      <c r="C2" s="111" t="s">
        <v>258</v>
      </c>
      <c r="D2" s="111" t="s">
        <v>259</v>
      </c>
      <c r="E2" s="112" t="s">
        <v>260</v>
      </c>
      <c r="F2" s="130"/>
    </row>
    <row r="3" spans="1:12">
      <c r="A3" s="65" t="s">
        <v>217</v>
      </c>
      <c r="B3" s="101"/>
      <c r="C3" s="102"/>
      <c r="D3" s="103"/>
      <c r="E3" s="124"/>
    </row>
    <row r="4" spans="1:12">
      <c r="A4" s="47" t="s">
        <v>265</v>
      </c>
      <c r="B4" s="91"/>
      <c r="C4" s="61"/>
      <c r="E4" s="137"/>
    </row>
    <row r="5" spans="1:12">
      <c r="A5" s="113" t="s">
        <v>233</v>
      </c>
      <c r="B5" s="121">
        <v>0.14199999999999999</v>
      </c>
      <c r="C5" s="115">
        <v>4.7E-2</v>
      </c>
      <c r="D5" s="122">
        <v>9.5000000000000001E-2</v>
      </c>
      <c r="E5" s="125">
        <v>0.17799999999999999</v>
      </c>
      <c r="F5" s="116"/>
      <c r="H5" s="108"/>
    </row>
    <row r="6" spans="1:12">
      <c r="A6" s="113" t="s">
        <v>234</v>
      </c>
      <c r="B6" s="121">
        <v>0.18</v>
      </c>
      <c r="C6" s="115">
        <v>0.40300000000000002</v>
      </c>
      <c r="D6" s="122">
        <v>0.31900000000000001</v>
      </c>
      <c r="E6" s="125">
        <v>0.28499999999999998</v>
      </c>
      <c r="F6" s="116"/>
    </row>
    <row r="7" spans="1:12">
      <c r="A7" s="113" t="s">
        <v>235</v>
      </c>
      <c r="B7" s="121">
        <v>0.66300000000000003</v>
      </c>
      <c r="C7" s="115">
        <v>0.52500000000000002</v>
      </c>
      <c r="D7" s="122">
        <v>0.54</v>
      </c>
      <c r="E7" s="125">
        <v>0.50700000000000001</v>
      </c>
      <c r="F7" s="116"/>
    </row>
    <row r="8" spans="1:12" ht="15.6">
      <c r="A8" s="120" t="s">
        <v>236</v>
      </c>
      <c r="B8" s="117">
        <v>-0.52078842946831505</v>
      </c>
      <c r="C8" s="118">
        <v>-0.47801120757308202</v>
      </c>
      <c r="D8" s="119">
        <v>-0.444310231508731</v>
      </c>
      <c r="E8" s="126">
        <v>-0.32956616637237601</v>
      </c>
      <c r="F8" s="119"/>
    </row>
    <row r="9" spans="1:12">
      <c r="A9" s="89"/>
      <c r="B9" s="92"/>
      <c r="C9" s="62"/>
      <c r="D9" s="88"/>
      <c r="E9" s="127"/>
      <c r="F9" s="48"/>
      <c r="H9" s="109"/>
      <c r="I9" s="109"/>
    </row>
    <row r="10" spans="1:12">
      <c r="A10" s="47" t="s">
        <v>218</v>
      </c>
      <c r="B10" s="91"/>
      <c r="C10" s="61"/>
      <c r="D10" s="90"/>
      <c r="E10" s="127"/>
      <c r="F10" s="48"/>
    </row>
    <row r="11" spans="1:12">
      <c r="A11" s="89" t="s">
        <v>219</v>
      </c>
      <c r="B11" s="114">
        <v>-0.99126881720430104</v>
      </c>
      <c r="C11" s="115">
        <v>-5.6903225806451602E-2</v>
      </c>
      <c r="D11" s="116">
        <v>-0.97230107526881704</v>
      </c>
      <c r="E11" s="125">
        <v>-0.99126881720430104</v>
      </c>
      <c r="F11" s="116"/>
      <c r="H11" s="49" t="str">
        <f>B2</f>
        <v>2nd trimestre 
par rapport au 1er trimestre</v>
      </c>
      <c r="I11" s="49" t="str">
        <f>C2</f>
        <v>3ème trimestre 
par rapport au 2nd trimestre</v>
      </c>
      <c r="J11" s="49" t="str">
        <f>D2</f>
        <v>Perspective d'évolution au 4ème trimestre</v>
      </c>
      <c r="K11" s="49" t="str">
        <f>E2</f>
        <v>2nd trim. 2013
par rapport au 2nd trim. 2012</v>
      </c>
      <c r="L11" s="49" t="e">
        <f>#REF!</f>
        <v>#REF!</v>
      </c>
    </row>
    <row r="12" spans="1:12">
      <c r="A12" s="89" t="s">
        <v>220</v>
      </c>
      <c r="B12" s="114">
        <v>0</v>
      </c>
      <c r="C12" s="115">
        <v>-0.73499999999999999</v>
      </c>
      <c r="D12" s="116">
        <v>-0.441</v>
      </c>
      <c r="E12" s="125">
        <v>-0.58799999999999997</v>
      </c>
      <c r="F12" s="116"/>
      <c r="G12" s="46" t="str">
        <f t="shared" ref="G12:K13" si="0">A18</f>
        <v>BTP</v>
      </c>
      <c r="H12" s="109">
        <f t="shared" si="0"/>
        <v>-0.75512315010570796</v>
      </c>
      <c r="I12" s="109">
        <f t="shared" si="0"/>
        <v>-0.59900687103594097</v>
      </c>
      <c r="J12" s="109">
        <f t="shared" si="0"/>
        <v>-0.448381078224101</v>
      </c>
      <c r="K12" s="109">
        <f t="shared" si="0"/>
        <v>-0.47262209302325597</v>
      </c>
      <c r="L12" s="90" t="e">
        <f>#REF!</f>
        <v>#REF!</v>
      </c>
    </row>
    <row r="13" spans="1:12">
      <c r="A13" s="89" t="s">
        <v>221</v>
      </c>
      <c r="B13" s="114">
        <v>-0.58030352303523003</v>
      </c>
      <c r="C13" s="115">
        <v>-0.30688346883468798</v>
      </c>
      <c r="D13" s="116">
        <v>-4.6531165311653098E-2</v>
      </c>
      <c r="E13" s="125">
        <v>-0.58986449864498602</v>
      </c>
      <c r="F13" s="116"/>
      <c r="G13" s="46" t="str">
        <f t="shared" si="0"/>
        <v>Commerce</v>
      </c>
      <c r="H13" s="109">
        <f t="shared" si="0"/>
        <v>-0.67432059645852704</v>
      </c>
      <c r="I13" s="109">
        <f t="shared" si="0"/>
        <v>-0.64964850149605102</v>
      </c>
      <c r="J13" s="109">
        <f t="shared" si="0"/>
        <v>-0.46212331387649003</v>
      </c>
      <c r="K13" s="109">
        <f t="shared" si="0"/>
        <v>-0.58673949085201405</v>
      </c>
      <c r="L13" s="90" t="e">
        <f>#REF!</f>
        <v>#REF!</v>
      </c>
    </row>
    <row r="14" spans="1:12">
      <c r="A14" s="89" t="s">
        <v>222</v>
      </c>
      <c r="B14" s="114">
        <v>-0.7056</v>
      </c>
      <c r="C14" s="115">
        <v>-0.3528</v>
      </c>
      <c r="D14" s="116">
        <v>0</v>
      </c>
      <c r="E14" s="125">
        <v>-0.7056</v>
      </c>
      <c r="F14" s="116"/>
      <c r="G14" s="46" t="str">
        <f>A22</f>
        <v>Assurances</v>
      </c>
      <c r="H14" s="109">
        <f>B22</f>
        <v>0.45284374999999999</v>
      </c>
      <c r="I14" s="109">
        <f>C22</f>
        <v>0.11025</v>
      </c>
      <c r="J14" s="109">
        <f>D22</f>
        <v>5.5125E-2</v>
      </c>
      <c r="K14" s="109">
        <f>E22</f>
        <v>0.50796874999999997</v>
      </c>
      <c r="L14" s="90" t="e">
        <f>#REF!</f>
        <v>#REF!</v>
      </c>
    </row>
    <row r="15" spans="1:12">
      <c r="A15" s="89" t="s">
        <v>223</v>
      </c>
      <c r="B15" s="114">
        <v>-0.76941007905138303</v>
      </c>
      <c r="C15" s="115">
        <v>-0.69279743083003997</v>
      </c>
      <c r="D15" s="116">
        <v>-0.29791501976284601</v>
      </c>
      <c r="E15" s="125">
        <v>-0.65194169960474302</v>
      </c>
      <c r="F15" s="116"/>
    </row>
    <row r="16" spans="1:12">
      <c r="A16" s="89" t="s">
        <v>224</v>
      </c>
      <c r="B16" s="114">
        <v>-0.37952027695351098</v>
      </c>
      <c r="C16" s="115">
        <v>-0.61562215628090999</v>
      </c>
      <c r="D16" s="116">
        <v>-0.19611869436201801</v>
      </c>
      <c r="E16" s="125">
        <v>-0.62800989119683504</v>
      </c>
      <c r="F16" s="116"/>
    </row>
    <row r="17" spans="1:10">
      <c r="A17" s="89" t="s">
        <v>225</v>
      </c>
      <c r="B17" s="114">
        <v>-0.11025</v>
      </c>
      <c r="C17" s="115">
        <v>-0.11025</v>
      </c>
      <c r="D17" s="116">
        <v>-0.34375</v>
      </c>
      <c r="E17" s="125">
        <v>-0.45400000000000001</v>
      </c>
      <c r="F17" s="116"/>
      <c r="G17" s="46" t="s">
        <v>63</v>
      </c>
      <c r="H17" s="46">
        <v>2.9462125101500813</v>
      </c>
      <c r="I17" s="46">
        <v>8.5358975012288507</v>
      </c>
      <c r="J17" s="46">
        <v>-3.3197910061650515</v>
      </c>
    </row>
    <row r="18" spans="1:10">
      <c r="A18" s="89" t="s">
        <v>226</v>
      </c>
      <c r="B18" s="114">
        <v>-0.75512315010570796</v>
      </c>
      <c r="C18" s="115">
        <v>-0.59900687103594097</v>
      </c>
      <c r="D18" s="116">
        <v>-0.448381078224101</v>
      </c>
      <c r="E18" s="125">
        <v>-0.47262209302325597</v>
      </c>
      <c r="F18" s="116"/>
      <c r="G18" s="46" t="s">
        <v>51</v>
      </c>
      <c r="H18" s="46">
        <v>4.5098261369946879</v>
      </c>
      <c r="I18" s="46">
        <v>10.702953620782507</v>
      </c>
      <c r="J18" s="46">
        <v>-0.19009475724354186</v>
      </c>
    </row>
    <row r="19" spans="1:10">
      <c r="A19" s="89" t="s">
        <v>57</v>
      </c>
      <c r="B19" s="114">
        <v>-0.67432059645852704</v>
      </c>
      <c r="C19" s="115">
        <v>-0.64964850149605102</v>
      </c>
      <c r="D19" s="116">
        <v>-0.46212331387649003</v>
      </c>
      <c r="E19" s="125">
        <v>-0.58673949085201405</v>
      </c>
      <c r="F19" s="116"/>
      <c r="G19" s="46" t="s">
        <v>52</v>
      </c>
      <c r="H19" s="46">
        <v>1.6380572285603634</v>
      </c>
      <c r="I19" s="46">
        <v>1.8049466478324838</v>
      </c>
      <c r="J19" s="46">
        <v>-7.9795667050436503</v>
      </c>
    </row>
    <row r="20" spans="1:10">
      <c r="A20" s="89" t="s">
        <v>227</v>
      </c>
      <c r="B20" s="114">
        <v>-5.4723863398282002E-2</v>
      </c>
      <c r="C20" s="115">
        <v>-4.28368950345695E-2</v>
      </c>
      <c r="D20" s="116">
        <v>-0.48844175570919801</v>
      </c>
      <c r="E20" s="125">
        <v>0.417553844542217</v>
      </c>
      <c r="F20" s="116"/>
      <c r="G20" s="46" t="s">
        <v>53</v>
      </c>
      <c r="H20" s="46">
        <v>1.0000000000000009</v>
      </c>
      <c r="I20" s="46">
        <v>30.360941658042218</v>
      </c>
      <c r="J20" s="46">
        <v>9.9087770167827216E-2</v>
      </c>
    </row>
    <row r="21" spans="1:10">
      <c r="A21" s="89" t="s">
        <v>228</v>
      </c>
      <c r="B21" s="114">
        <v>-0.21839080459770099</v>
      </c>
      <c r="C21" s="115">
        <v>-3.1551724137931003E-2</v>
      </c>
      <c r="D21" s="116">
        <v>1.2758620689655199E-2</v>
      </c>
      <c r="E21" s="125">
        <v>-0.287333333333333</v>
      </c>
      <c r="F21" s="116"/>
      <c r="G21" s="46" t="s">
        <v>65</v>
      </c>
      <c r="H21" s="46">
        <v>0</v>
      </c>
      <c r="I21" s="46">
        <v>57.269683648731196</v>
      </c>
      <c r="J21" s="46">
        <v>34.019417224528596</v>
      </c>
    </row>
    <row r="22" spans="1:10">
      <c r="A22" s="89" t="s">
        <v>97</v>
      </c>
      <c r="B22" s="114">
        <v>0.45284374999999999</v>
      </c>
      <c r="C22" s="115">
        <v>0.11025</v>
      </c>
      <c r="D22" s="116">
        <v>5.5125E-2</v>
      </c>
      <c r="E22" s="125">
        <v>0.50796874999999997</v>
      </c>
      <c r="F22" s="116"/>
      <c r="G22" s="46" t="s">
        <v>66</v>
      </c>
      <c r="H22" s="46">
        <v>9.0000000000000071</v>
      </c>
      <c r="I22" s="46">
        <v>-11.151403639278456</v>
      </c>
      <c r="J22" s="46">
        <v>54.723853131521885</v>
      </c>
    </row>
    <row r="23" spans="1:10">
      <c r="A23" s="151" t="s">
        <v>290</v>
      </c>
      <c r="B23" s="114">
        <v>-0.45586940142318999</v>
      </c>
      <c r="C23" s="115">
        <v>-0.40960192549183799</v>
      </c>
      <c r="D23" s="116">
        <v>-0.53687400586019296</v>
      </c>
      <c r="E23" s="125">
        <v>-0.30055420678108002</v>
      </c>
      <c r="F23" s="116"/>
      <c r="G23" s="46" t="s">
        <v>54</v>
      </c>
      <c r="H23" s="46">
        <v>6.8999999999999728</v>
      </c>
      <c r="I23" s="46">
        <v>-0.40580360195949794</v>
      </c>
      <c r="J23" s="46">
        <v>7.5186169057480878</v>
      </c>
    </row>
    <row r="24" spans="1:10">
      <c r="A24" s="89" t="s">
        <v>229</v>
      </c>
      <c r="B24" s="114">
        <v>-0.75471631205673795</v>
      </c>
      <c r="C24" s="115">
        <v>-0.64890425531914897</v>
      </c>
      <c r="D24" s="116">
        <v>0.15094326241134801</v>
      </c>
      <c r="E24" s="125">
        <v>-0.799847517730497</v>
      </c>
      <c r="F24" s="116"/>
      <c r="G24" s="46" t="s">
        <v>67</v>
      </c>
      <c r="H24" s="46">
        <v>12.47</v>
      </c>
      <c r="I24" s="46">
        <v>-5.9</v>
      </c>
      <c r="J24" s="46">
        <v>-1.7826894878524999</v>
      </c>
    </row>
    <row r="25" spans="1:10">
      <c r="A25" s="89" t="s">
        <v>230</v>
      </c>
      <c r="B25" s="114">
        <v>-0.61805070422535202</v>
      </c>
      <c r="C25" s="115">
        <v>-0.70707323943662004</v>
      </c>
      <c r="D25" s="116">
        <v>-0.46229577464788701</v>
      </c>
      <c r="E25" s="125">
        <v>-0.47223380281690103</v>
      </c>
      <c r="F25" s="116"/>
      <c r="G25" s="46" t="s">
        <v>68</v>
      </c>
      <c r="H25" s="46">
        <v>3.0000000000000027</v>
      </c>
      <c r="I25" s="46">
        <v>9.9999999999988987E-2</v>
      </c>
      <c r="J25" s="46">
        <v>17.304839742126198</v>
      </c>
    </row>
    <row r="26" spans="1:10">
      <c r="A26" s="89" t="s">
        <v>231</v>
      </c>
      <c r="B26" s="114">
        <v>-0.903307792207792</v>
      </c>
      <c r="C26" s="115">
        <v>-0.77281428571428601</v>
      </c>
      <c r="D26" s="116">
        <v>-0.55169220779220796</v>
      </c>
      <c r="E26" s="125">
        <v>-0.68676753246753297</v>
      </c>
      <c r="F26" s="116"/>
      <c r="G26" s="46" t="s">
        <v>69</v>
      </c>
      <c r="H26" s="46">
        <v>-9.0999999999999854</v>
      </c>
      <c r="I26" s="46">
        <v>-5.9000000000000057</v>
      </c>
      <c r="J26" s="46">
        <v>-14.511738983255263</v>
      </c>
    </row>
    <row r="27" spans="1:10" ht="15" thickBot="1">
      <c r="A27" s="50"/>
      <c r="B27" s="93"/>
      <c r="C27" s="64"/>
      <c r="D27" s="63"/>
      <c r="E27" s="128"/>
      <c r="F27" s="48"/>
      <c r="G27" s="46" t="s">
        <v>70</v>
      </c>
      <c r="H27" s="46">
        <v>-5.500000000000016</v>
      </c>
      <c r="I27" s="46">
        <v>-19.274708209052349</v>
      </c>
      <c r="J27" s="46">
        <v>3.0000000000000249</v>
      </c>
    </row>
    <row r="28" spans="1:10">
      <c r="A28" s="123" t="s">
        <v>232</v>
      </c>
      <c r="B28" s="48"/>
      <c r="C28" s="48"/>
      <c r="D28" s="48"/>
      <c r="E28" s="48"/>
      <c r="F28" s="48"/>
      <c r="G28" s="46" t="s">
        <v>71</v>
      </c>
      <c r="H28" s="46">
        <v>-7.2999999999999954</v>
      </c>
      <c r="I28" s="46">
        <v>-0.20000000000000018</v>
      </c>
      <c r="J28" s="46">
        <v>-7.6308805208557873</v>
      </c>
    </row>
    <row r="29" spans="1:10">
      <c r="B29" s="48"/>
      <c r="C29" s="48"/>
      <c r="D29" s="48"/>
      <c r="E29" s="48"/>
      <c r="F29" s="48"/>
      <c r="G29" s="46" t="s">
        <v>72</v>
      </c>
      <c r="H29" s="46">
        <v>-4.3999999999999932</v>
      </c>
      <c r="I29" s="46">
        <v>-24.579066346668434</v>
      </c>
      <c r="J29" s="46">
        <v>7.2858866307657921</v>
      </c>
    </row>
    <row r="30" spans="1:10">
      <c r="B30" s="48"/>
      <c r="C30" s="48"/>
      <c r="D30" s="48"/>
      <c r="E30" s="48"/>
      <c r="F30" s="48"/>
      <c r="G30" s="46" t="s">
        <v>73</v>
      </c>
      <c r="H30" s="46">
        <v>-5.100000000000005</v>
      </c>
      <c r="I30" s="46">
        <v>-6.2000000000000055</v>
      </c>
      <c r="J30" s="46">
        <v>0</v>
      </c>
    </row>
    <row r="31" spans="1:10">
      <c r="G31" s="46" t="s">
        <v>74</v>
      </c>
      <c r="H31" s="46">
        <v>9.2000000000000313</v>
      </c>
      <c r="I31" s="46">
        <v>-33.666666666666679</v>
      </c>
      <c r="J31" s="46">
        <v>-12.729617377376401</v>
      </c>
    </row>
    <row r="32" spans="1:10">
      <c r="G32" s="46" t="s">
        <v>75</v>
      </c>
      <c r="H32" s="46">
        <v>12.000000000000032</v>
      </c>
      <c r="I32" s="46">
        <v>-4.2264763716109215</v>
      </c>
      <c r="J32" s="46">
        <v>3.3329702634597336</v>
      </c>
    </row>
    <row r="33" spans="7:10">
      <c r="G33" s="46" t="s">
        <v>76</v>
      </c>
      <c r="H33" s="46">
        <v>40.09999999999998</v>
      </c>
      <c r="I33" s="46">
        <v>-21.799999999999965</v>
      </c>
      <c r="J33" s="46">
        <v>-17.024798056345258</v>
      </c>
    </row>
    <row r="34" spans="7:10">
      <c r="G34" s="46" t="s">
        <v>77</v>
      </c>
      <c r="H34" s="46">
        <v>-29.300000000000004</v>
      </c>
      <c r="I34" s="46">
        <v>1.6900000000000137</v>
      </c>
      <c r="J34" s="46">
        <v>-9.2929115753886506</v>
      </c>
    </row>
    <row r="35" spans="7:10">
      <c r="G35" s="46" t="s">
        <v>78</v>
      </c>
      <c r="H35" s="46">
        <v>-19.662857181907111</v>
      </c>
      <c r="I35" s="46">
        <v>-28.675662065328556</v>
      </c>
      <c r="J35" s="46">
        <v>-44.490313333995665</v>
      </c>
    </row>
    <row r="36" spans="7:10">
      <c r="G36" s="46" t="s">
        <v>79</v>
      </c>
      <c r="H36" s="46">
        <v>-19.000000000000007</v>
      </c>
      <c r="I36" s="46">
        <v>24.300000000000011</v>
      </c>
      <c r="J36" s="46">
        <v>22.737255602241689</v>
      </c>
    </row>
    <row r="37" spans="7:10">
      <c r="G37" s="46" t="s">
        <v>28</v>
      </c>
      <c r="H37" s="46">
        <v>10.6</v>
      </c>
      <c r="I37" s="46">
        <v>-7.3</v>
      </c>
      <c r="J37" s="46">
        <v>-13.537833638898034</v>
      </c>
    </row>
    <row r="38" spans="7:10">
      <c r="G38" s="46" t="s">
        <v>80</v>
      </c>
      <c r="H38" s="46">
        <v>1.2000000000000011</v>
      </c>
      <c r="I38" s="46">
        <v>-16.229688847227642</v>
      </c>
      <c r="J38" s="46">
        <v>-14.000000000000002</v>
      </c>
    </row>
    <row r="39" spans="7:10">
      <c r="G39" s="46" t="s">
        <v>81</v>
      </c>
      <c r="H39" s="46">
        <v>8.2211767502635702</v>
      </c>
      <c r="I39" s="46">
        <v>-7.5401942667866599</v>
      </c>
      <c r="J39" s="46">
        <v>1.6774599604646667</v>
      </c>
    </row>
    <row r="40" spans="7:10">
      <c r="G40" s="46" t="s">
        <v>82</v>
      </c>
      <c r="H40" s="46">
        <v>27.624757397237154</v>
      </c>
      <c r="I40" s="46">
        <v>-17.692379130292966</v>
      </c>
      <c r="J40" s="46">
        <v>2.5760271249192668</v>
      </c>
    </row>
    <row r="41" spans="7:10">
      <c r="G41" s="46" t="s">
        <v>83</v>
      </c>
      <c r="H41" s="46">
        <v>7.2594853844827556</v>
      </c>
      <c r="I41" s="46">
        <v>-10.299999999999986</v>
      </c>
      <c r="J41" s="46">
        <v>0.95138476770899594</v>
      </c>
    </row>
    <row r="42" spans="7:10">
      <c r="G42" s="46" t="s">
        <v>84</v>
      </c>
      <c r="H42" s="46">
        <v>4.6889904995389697</v>
      </c>
      <c r="I42" s="46">
        <v>-18.60450403859334</v>
      </c>
      <c r="J42" s="46">
        <v>6.7488581152585381</v>
      </c>
    </row>
    <row r="43" spans="7:10">
      <c r="G43" s="46" t="s">
        <v>85</v>
      </c>
      <c r="H43" s="46">
        <v>5.8999999999999995</v>
      </c>
      <c r="I43" s="46">
        <v>-13.3</v>
      </c>
      <c r="J43" s="46">
        <v>-0.44006665360106778</v>
      </c>
    </row>
    <row r="44" spans="7:10">
      <c r="G44" s="46" t="s">
        <v>56</v>
      </c>
      <c r="H44" s="46">
        <v>20.900000000000006</v>
      </c>
      <c r="I44" s="46">
        <v>9.2357811301507997</v>
      </c>
      <c r="J44" s="46">
        <v>9.9136467685200671</v>
      </c>
    </row>
    <row r="45" spans="7:10">
      <c r="G45" s="46" t="s">
        <v>57</v>
      </c>
      <c r="H45" s="46">
        <v>3.3168596060694453</v>
      </c>
      <c r="I45" s="46">
        <v>3.9269522624484678</v>
      </c>
      <c r="J45" s="46">
        <v>-1.2913559487288007</v>
      </c>
    </row>
    <row r="46" spans="7:10">
      <c r="G46" s="46" t="s">
        <v>58</v>
      </c>
      <c r="H46" s="46">
        <v>4</v>
      </c>
      <c r="I46" s="46">
        <v>16.7</v>
      </c>
      <c r="J46" s="46">
        <v>9.75</v>
      </c>
    </row>
    <row r="47" spans="7:10">
      <c r="G47" s="46" t="s">
        <v>59</v>
      </c>
      <c r="H47" s="46">
        <v>14.2</v>
      </c>
      <c r="I47" s="46">
        <v>7.5</v>
      </c>
      <c r="J47" s="46">
        <v>16.737393399602539</v>
      </c>
    </row>
    <row r="48" spans="7:10">
      <c r="G48" s="46" t="s">
        <v>188</v>
      </c>
      <c r="H48" s="46">
        <v>8.3000000000000007</v>
      </c>
      <c r="I48" s="46">
        <v>-14.399999999999999</v>
      </c>
      <c r="J48" s="46">
        <v>0.69400236478480704</v>
      </c>
    </row>
    <row r="49" spans="7:10">
      <c r="G49" s="46" t="s">
        <v>189</v>
      </c>
      <c r="H49" s="46">
        <v>0</v>
      </c>
      <c r="I49" s="46">
        <v>0</v>
      </c>
      <c r="J49" s="46">
        <v>0</v>
      </c>
    </row>
    <row r="50" spans="7:10">
      <c r="G50" s="46" t="s">
        <v>86</v>
      </c>
      <c r="H50" s="46">
        <v>0</v>
      </c>
      <c r="I50" s="46">
        <v>0</v>
      </c>
      <c r="J50" s="46">
        <v>0</v>
      </c>
    </row>
    <row r="51" spans="7:10">
      <c r="G51" s="46" t="s">
        <v>87</v>
      </c>
      <c r="H51" s="46">
        <v>3.0000000000000027</v>
      </c>
      <c r="I51" s="46">
        <v>-5.0000000000000044</v>
      </c>
      <c r="J51" s="46">
        <v>1.0000000000000009</v>
      </c>
    </row>
    <row r="52" spans="7:10">
      <c r="G52" s="46" t="s">
        <v>190</v>
      </c>
      <c r="H52" s="46">
        <v>4</v>
      </c>
      <c r="I52" s="46">
        <v>16.7</v>
      </c>
      <c r="J52" s="46">
        <v>9.75</v>
      </c>
    </row>
    <row r="70" ht="18" customHeight="1"/>
    <row r="71" hidden="1"/>
  </sheetData>
  <mergeCells count="1">
    <mergeCell ref="A1:E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horizontalDpi="4294967294" verticalDpi="300" r:id="rId1"/>
  <headerFooter>
    <oddHeader>&amp;C&amp;"Arial Black,Normal"&amp;8TABLEAU DE BORD DE L’ECONOMIE SECTEUR REEL</oddHeader>
    <oddFooter>&amp;C6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4">
    <tabColor rgb="FF00B0F0"/>
  </sheetPr>
  <dimension ref="A1:L71"/>
  <sheetViews>
    <sheetView zoomScale="80" zoomScaleNormal="62" zoomScaleSheetLayoutView="90" zoomScalePageLayoutView="62" workbookViewId="0">
      <selection activeCell="C22" sqref="C22"/>
    </sheetView>
  </sheetViews>
  <sheetFormatPr baseColWidth="10" defaultColWidth="11.44140625" defaultRowHeight="14.4"/>
  <cols>
    <col min="1" max="1" width="47.6640625" style="46" customWidth="1"/>
    <col min="2" max="2" width="16" style="46" customWidth="1"/>
    <col min="3" max="3" width="17.33203125" style="46" customWidth="1"/>
    <col min="4" max="4" width="15.6640625" style="46" customWidth="1"/>
    <col min="5" max="6" width="14.6640625" style="46" customWidth="1"/>
    <col min="7" max="16384" width="11.44140625" style="46"/>
  </cols>
  <sheetData>
    <row r="1" spans="1:12" ht="33" customHeight="1">
      <c r="A1" s="784" t="s">
        <v>263</v>
      </c>
      <c r="B1" s="781"/>
      <c r="C1" s="781"/>
      <c r="D1" s="781"/>
      <c r="E1" s="782"/>
      <c r="F1" s="129"/>
    </row>
    <row r="2" spans="1:12" ht="62.25" customHeight="1" thickBot="1">
      <c r="A2" s="110"/>
      <c r="B2" s="111" t="s">
        <v>257</v>
      </c>
      <c r="C2" s="111" t="s">
        <v>258</v>
      </c>
      <c r="D2" s="111" t="s">
        <v>259</v>
      </c>
      <c r="E2" s="112" t="s">
        <v>260</v>
      </c>
      <c r="F2" s="130"/>
    </row>
    <row r="3" spans="1:12">
      <c r="A3" s="65" t="s">
        <v>217</v>
      </c>
      <c r="B3" s="101"/>
      <c r="C3" s="102"/>
      <c r="D3" s="103"/>
      <c r="E3" s="124"/>
    </row>
    <row r="4" spans="1:12">
      <c r="A4" s="47" t="s">
        <v>265</v>
      </c>
      <c r="B4" s="91"/>
      <c r="C4" s="61"/>
      <c r="E4" s="137"/>
    </row>
    <row r="5" spans="1:12">
      <c r="A5" s="113" t="s">
        <v>237</v>
      </c>
      <c r="B5" s="121">
        <v>0.122</v>
      </c>
      <c r="C5" s="115">
        <v>0.11899999999999999</v>
      </c>
      <c r="D5" s="122">
        <v>0.14599999999999999</v>
      </c>
      <c r="E5" s="125">
        <v>0.18099999999999999</v>
      </c>
      <c r="F5" s="116"/>
      <c r="H5" s="108"/>
    </row>
    <row r="6" spans="1:12">
      <c r="A6" s="113" t="s">
        <v>238</v>
      </c>
      <c r="B6" s="121">
        <v>0.57699999999999996</v>
      </c>
      <c r="C6" s="115">
        <v>0.58399999999999996</v>
      </c>
      <c r="D6" s="122">
        <v>0.57499999999999996</v>
      </c>
      <c r="E6" s="125">
        <v>0.51600000000000001</v>
      </c>
      <c r="F6" s="116"/>
    </row>
    <row r="7" spans="1:12">
      <c r="A7" s="113" t="s">
        <v>239</v>
      </c>
      <c r="B7" s="121">
        <v>0.27100000000000002</v>
      </c>
      <c r="C7" s="115">
        <v>0.26300000000000001</v>
      </c>
      <c r="D7" s="122">
        <v>0.23899999999999999</v>
      </c>
      <c r="E7" s="125">
        <v>0.26900000000000002</v>
      </c>
      <c r="F7" s="116"/>
    </row>
    <row r="8" spans="1:12" ht="15.6">
      <c r="A8" s="120" t="s">
        <v>236</v>
      </c>
      <c r="B8" s="117">
        <v>-0.14920350206003499</v>
      </c>
      <c r="C8" s="118">
        <v>-0.14379029330979001</v>
      </c>
      <c r="D8" s="119">
        <v>-9.3431871689229007E-2</v>
      </c>
      <c r="E8" s="126">
        <v>-8.6999999999999994E-2</v>
      </c>
      <c r="F8" s="119"/>
    </row>
    <row r="9" spans="1:12">
      <c r="A9" s="89"/>
      <c r="B9" s="92"/>
      <c r="C9" s="62"/>
      <c r="D9" s="88"/>
      <c r="E9" s="127"/>
      <c r="F9" s="48"/>
      <c r="H9" s="109"/>
      <c r="I9" s="109"/>
    </row>
    <row r="10" spans="1:12">
      <c r="A10" s="47" t="s">
        <v>218</v>
      </c>
      <c r="B10" s="91"/>
      <c r="C10" s="61"/>
      <c r="D10" s="90"/>
      <c r="E10" s="127"/>
      <c r="F10" s="48"/>
    </row>
    <row r="11" spans="1:12">
      <c r="A11" s="89" t="s">
        <v>219</v>
      </c>
      <c r="B11" s="114">
        <v>-0.49563440860215102</v>
      </c>
      <c r="C11" s="115">
        <v>-0.49563440860215102</v>
      </c>
      <c r="D11" s="116">
        <v>-0.49563440860215102</v>
      </c>
      <c r="E11" s="125">
        <v>-0.49563440860215102</v>
      </c>
      <c r="F11" s="116"/>
      <c r="H11" s="49" t="str">
        <f>B2</f>
        <v>2nd trimestre 
par rapport au 1er trimestre</v>
      </c>
      <c r="I11" s="49" t="str">
        <f>C2</f>
        <v>3ème trimestre 
par rapport au 2nd trimestre</v>
      </c>
      <c r="J11" s="49" t="str">
        <f>D2</f>
        <v>Perspective d'évolution au 4ème trimestre</v>
      </c>
      <c r="K11" s="49" t="str">
        <f>E2</f>
        <v>2nd trim. 2013
par rapport au 2nd trim. 2012</v>
      </c>
      <c r="L11" s="49" t="e">
        <f>#REF!</f>
        <v>#REF!</v>
      </c>
    </row>
    <row r="12" spans="1:12">
      <c r="A12" s="89" t="s">
        <v>220</v>
      </c>
      <c r="B12" s="114">
        <v>0</v>
      </c>
      <c r="C12" s="115">
        <v>0</v>
      </c>
      <c r="D12" s="116">
        <v>0</v>
      </c>
      <c r="E12" s="125">
        <v>0.58799999999999997</v>
      </c>
      <c r="F12" s="116"/>
      <c r="G12" s="46" t="str">
        <f>A18</f>
        <v>BTP</v>
      </c>
      <c r="H12" s="109">
        <f>B18</f>
        <v>-0.448381078224101</v>
      </c>
      <c r="I12" s="109">
        <f>C18</f>
        <v>-0.415412262156448</v>
      </c>
      <c r="J12" s="109">
        <f>D18</f>
        <v>-0.355897463002114</v>
      </c>
      <c r="K12" s="109">
        <f>E18</f>
        <v>-0.31047145877378401</v>
      </c>
      <c r="L12" s="90" t="e">
        <f>#REF!</f>
        <v>#REF!</v>
      </c>
    </row>
    <row r="13" spans="1:12">
      <c r="A13" s="89" t="s">
        <v>221</v>
      </c>
      <c r="B13" s="114">
        <v>-0.36297560975609799</v>
      </c>
      <c r="C13" s="115">
        <v>-0.23392953929539301</v>
      </c>
      <c r="D13" s="116">
        <v>-0.15645528455284599</v>
      </c>
      <c r="E13" s="125">
        <v>-0.231669376693767</v>
      </c>
      <c r="F13" s="116"/>
      <c r="G13" s="46" t="str">
        <f>A13</f>
        <v>Industrie alimentaires</v>
      </c>
      <c r="H13" s="109">
        <f>B13</f>
        <v>-0.36297560975609799</v>
      </c>
      <c r="I13" s="109">
        <f>C13</f>
        <v>-0.23392953929539301</v>
      </c>
      <c r="J13" s="109">
        <f>D13</f>
        <v>-0.15645528455284599</v>
      </c>
      <c r="K13" s="109">
        <f>E13</f>
        <v>-0.231669376693767</v>
      </c>
      <c r="L13" s="90" t="e">
        <f>#REF!</f>
        <v>#REF!</v>
      </c>
    </row>
    <row r="14" spans="1:12">
      <c r="A14" s="89" t="s">
        <v>222</v>
      </c>
      <c r="B14" s="114">
        <v>0</v>
      </c>
      <c r="C14" s="115">
        <v>0</v>
      </c>
      <c r="D14" s="116">
        <v>0</v>
      </c>
      <c r="E14" s="125">
        <v>0.3528</v>
      </c>
      <c r="F14" s="116"/>
      <c r="G14" s="46" t="str">
        <f>A21</f>
        <v>Banques</v>
      </c>
      <c r="H14" s="109">
        <f>B21</f>
        <v>-0.19435632183908</v>
      </c>
      <c r="I14" s="109">
        <f>C21</f>
        <v>2.9873563218390801E-2</v>
      </c>
      <c r="J14" s="109">
        <f>D21</f>
        <v>7.7942528735632205E-2</v>
      </c>
      <c r="K14" s="109">
        <f>E21</f>
        <v>-0.30009195402298799</v>
      </c>
      <c r="L14" s="90" t="e">
        <f>#REF!</f>
        <v>#REF!</v>
      </c>
    </row>
    <row r="15" spans="1:12">
      <c r="A15" s="89" t="s">
        <v>223</v>
      </c>
      <c r="B15" s="114">
        <v>-0.485081027667984</v>
      </c>
      <c r="C15" s="115">
        <v>-0.50647826086956504</v>
      </c>
      <c r="D15" s="116">
        <v>-0.38203754940711498</v>
      </c>
      <c r="E15" s="125">
        <v>-0.38462747035573103</v>
      </c>
      <c r="F15" s="116"/>
    </row>
    <row r="16" spans="1:12">
      <c r="A16" s="89" t="s">
        <v>224</v>
      </c>
      <c r="B16" s="114">
        <v>-0.206365974282888</v>
      </c>
      <c r="C16" s="115">
        <v>-0.218357072205737</v>
      </c>
      <c r="D16" s="116">
        <v>-0.146261127596439</v>
      </c>
      <c r="E16" s="125">
        <v>-0.28131355093966398</v>
      </c>
      <c r="F16" s="116"/>
    </row>
    <row r="17" spans="1:10">
      <c r="A17" s="89" t="s">
        <v>225</v>
      </c>
      <c r="B17" s="114">
        <v>0.34375</v>
      </c>
      <c r="C17" s="115">
        <v>0</v>
      </c>
      <c r="D17" s="116">
        <v>-0.34375</v>
      </c>
      <c r="E17" s="125">
        <v>0.34375</v>
      </c>
      <c r="F17" s="116"/>
      <c r="G17" s="46" t="s">
        <v>63</v>
      </c>
      <c r="H17" s="46">
        <v>2.9462125101500813</v>
      </c>
      <c r="I17" s="46">
        <v>8.5358975012288507</v>
      </c>
      <c r="J17" s="46">
        <v>-3.3197910061650515</v>
      </c>
    </row>
    <row r="18" spans="1:10">
      <c r="A18" s="89" t="s">
        <v>226</v>
      </c>
      <c r="B18" s="114">
        <v>-0.448381078224101</v>
      </c>
      <c r="C18" s="115">
        <v>-0.415412262156448</v>
      </c>
      <c r="D18" s="116">
        <v>-0.355897463002114</v>
      </c>
      <c r="E18" s="125">
        <v>-0.31047145877378401</v>
      </c>
      <c r="F18" s="116"/>
      <c r="G18" s="46" t="s">
        <v>51</v>
      </c>
      <c r="H18" s="46">
        <v>4.5098261369946879</v>
      </c>
      <c r="I18" s="46">
        <v>10.702953620782507</v>
      </c>
      <c r="J18" s="46">
        <v>-0.19009475724354186</v>
      </c>
    </row>
    <row r="19" spans="1:10">
      <c r="A19" s="89" t="s">
        <v>57</v>
      </c>
      <c r="B19" s="114">
        <v>-0.124144111443567</v>
      </c>
      <c r="C19" s="115">
        <v>-0.151971697650464</v>
      </c>
      <c r="D19" s="116">
        <v>-5.69514886937754E-2</v>
      </c>
      <c r="E19" s="125">
        <v>-6.1746505125815497E-2</v>
      </c>
      <c r="F19" s="116"/>
      <c r="G19" s="46" t="s">
        <v>52</v>
      </c>
      <c r="H19" s="46">
        <v>1.6380572285603634</v>
      </c>
      <c r="I19" s="46">
        <v>1.8049466478324838</v>
      </c>
      <c r="J19" s="46">
        <v>-7.9795667050436503</v>
      </c>
    </row>
    <row r="20" spans="1:10">
      <c r="A20" s="89" t="s">
        <v>227</v>
      </c>
      <c r="B20" s="114">
        <v>-4.84670018856065E-2</v>
      </c>
      <c r="C20" s="115">
        <v>-3.1459773727215597E-2</v>
      </c>
      <c r="D20" s="116">
        <v>-1.9090718625602299E-2</v>
      </c>
      <c r="E20" s="125">
        <v>-4.3688455897758202E-2</v>
      </c>
      <c r="F20" s="116"/>
      <c r="G20" s="46" t="s">
        <v>53</v>
      </c>
      <c r="H20" s="46">
        <v>1.0000000000000009</v>
      </c>
      <c r="I20" s="46">
        <v>30.360941658042218</v>
      </c>
      <c r="J20" s="46">
        <v>9.9087770167827216E-2</v>
      </c>
    </row>
    <row r="21" spans="1:10">
      <c r="A21" s="89" t="s">
        <v>228</v>
      </c>
      <c r="B21" s="114">
        <v>-0.19435632183908</v>
      </c>
      <c r="C21" s="115">
        <v>2.9873563218390801E-2</v>
      </c>
      <c r="D21" s="116">
        <v>7.7942528735632205E-2</v>
      </c>
      <c r="E21" s="125">
        <v>-0.30009195402298799</v>
      </c>
      <c r="F21" s="116"/>
      <c r="G21" s="46" t="s">
        <v>65</v>
      </c>
      <c r="H21" s="46">
        <v>0</v>
      </c>
      <c r="I21" s="46">
        <v>57.269683648731196</v>
      </c>
      <c r="J21" s="46">
        <v>34.019417224528596</v>
      </c>
    </row>
    <row r="22" spans="1:10">
      <c r="A22" s="89" t="s">
        <v>97</v>
      </c>
      <c r="B22" s="114">
        <v>0</v>
      </c>
      <c r="C22" s="115">
        <v>0</v>
      </c>
      <c r="D22" s="116">
        <v>0</v>
      </c>
      <c r="E22" s="125">
        <v>0</v>
      </c>
      <c r="F22" s="116"/>
      <c r="G22" s="46" t="s">
        <v>66</v>
      </c>
      <c r="H22" s="46">
        <v>9.0000000000000071</v>
      </c>
      <c r="I22" s="46">
        <v>-11.151403639278456</v>
      </c>
      <c r="J22" s="46">
        <v>54.723853131521885</v>
      </c>
    </row>
    <row r="23" spans="1:10">
      <c r="A23" s="151" t="s">
        <v>290</v>
      </c>
      <c r="B23" s="114">
        <v>-0.27984177480117201</v>
      </c>
      <c r="C23" s="115">
        <v>-0.19676726663876101</v>
      </c>
      <c r="D23" s="116">
        <v>-0.32267015487651701</v>
      </c>
      <c r="E23" s="125">
        <v>-0.16667308497279201</v>
      </c>
      <c r="F23" s="116"/>
      <c r="G23" s="46" t="s">
        <v>54</v>
      </c>
      <c r="H23" s="46">
        <v>6.8999999999999728</v>
      </c>
      <c r="I23" s="46">
        <v>-0.40580360195949794</v>
      </c>
      <c r="J23" s="46">
        <v>7.5186169057480878</v>
      </c>
    </row>
    <row r="24" spans="1:10">
      <c r="A24" s="89" t="s">
        <v>229</v>
      </c>
      <c r="B24" s="114">
        <v>-0.15094326241134801</v>
      </c>
      <c r="C24" s="115">
        <v>-0.10581205673758901</v>
      </c>
      <c r="D24" s="116">
        <v>0.30188652482269501</v>
      </c>
      <c r="E24" s="125">
        <v>-0.25675531914893601</v>
      </c>
      <c r="F24" s="116"/>
      <c r="G24" s="46" t="s">
        <v>67</v>
      </c>
      <c r="H24" s="46">
        <v>12.47</v>
      </c>
      <c r="I24" s="46">
        <v>-5.9</v>
      </c>
      <c r="J24" s="46">
        <v>-1.7826894878524999</v>
      </c>
    </row>
    <row r="25" spans="1:10">
      <c r="A25" s="89" t="s">
        <v>230</v>
      </c>
      <c r="B25" s="114">
        <v>-0.39556338028169002</v>
      </c>
      <c r="C25" s="115">
        <v>-0.39556338028169002</v>
      </c>
      <c r="D25" s="116">
        <v>-0.39556338028169002</v>
      </c>
      <c r="E25" s="125">
        <v>-0.28062816901408399</v>
      </c>
      <c r="F25" s="116"/>
      <c r="G25" s="46" t="s">
        <v>68</v>
      </c>
      <c r="H25" s="46">
        <v>3.0000000000000027</v>
      </c>
      <c r="I25" s="46">
        <v>9.9999999999988987E-2</v>
      </c>
      <c r="J25" s="46">
        <v>17.304839742126198</v>
      </c>
    </row>
    <row r="26" spans="1:10">
      <c r="A26" s="89" t="s">
        <v>231</v>
      </c>
      <c r="B26" s="114">
        <v>-0.42571558441558399</v>
      </c>
      <c r="C26" s="115">
        <v>-0.40349220779220801</v>
      </c>
      <c r="D26" s="116">
        <v>-0.40349220779220801</v>
      </c>
      <c r="E26" s="125">
        <v>-0.42571558441558399</v>
      </c>
      <c r="F26" s="116"/>
      <c r="G26" s="46" t="s">
        <v>69</v>
      </c>
      <c r="H26" s="46">
        <v>-9.0999999999999854</v>
      </c>
      <c r="I26" s="46">
        <v>-5.9000000000000057</v>
      </c>
      <c r="J26" s="46">
        <v>-14.511738983255263</v>
      </c>
    </row>
    <row r="27" spans="1:10" ht="15" thickBot="1">
      <c r="A27" s="50"/>
      <c r="B27" s="93"/>
      <c r="C27" s="64"/>
      <c r="D27" s="63"/>
      <c r="E27" s="128"/>
      <c r="F27" s="48"/>
      <c r="G27" s="46" t="s">
        <v>70</v>
      </c>
      <c r="H27" s="46">
        <v>-5.500000000000016</v>
      </c>
      <c r="I27" s="46">
        <v>-19.274708209052349</v>
      </c>
      <c r="J27" s="46">
        <v>3.0000000000000249</v>
      </c>
    </row>
    <row r="28" spans="1:10">
      <c r="A28" s="123" t="s">
        <v>232</v>
      </c>
      <c r="B28" s="48"/>
      <c r="C28" s="48"/>
      <c r="D28" s="48"/>
      <c r="E28" s="48"/>
      <c r="F28" s="48"/>
      <c r="G28" s="46" t="s">
        <v>71</v>
      </c>
      <c r="H28" s="46">
        <v>-7.2999999999999954</v>
      </c>
      <c r="I28" s="46">
        <v>-0.20000000000000018</v>
      </c>
      <c r="J28" s="46">
        <v>-7.6308805208557873</v>
      </c>
    </row>
    <row r="29" spans="1:10">
      <c r="B29" s="48"/>
      <c r="C29" s="48"/>
      <c r="D29" s="48"/>
      <c r="E29" s="48"/>
      <c r="F29" s="48"/>
      <c r="G29" s="46" t="s">
        <v>72</v>
      </c>
      <c r="H29" s="46">
        <v>-4.3999999999999932</v>
      </c>
      <c r="I29" s="46">
        <v>-24.579066346668434</v>
      </c>
      <c r="J29" s="46">
        <v>7.2858866307657921</v>
      </c>
    </row>
    <row r="30" spans="1:10">
      <c r="B30" s="48"/>
      <c r="C30" s="48"/>
      <c r="D30" s="48"/>
      <c r="E30" s="48"/>
      <c r="F30" s="48"/>
      <c r="G30" s="46" t="s">
        <v>73</v>
      </c>
      <c r="H30" s="46">
        <v>-5.100000000000005</v>
      </c>
      <c r="I30" s="46">
        <v>-6.2000000000000055</v>
      </c>
      <c r="J30" s="46">
        <v>0</v>
      </c>
    </row>
    <row r="31" spans="1:10">
      <c r="G31" s="46" t="s">
        <v>74</v>
      </c>
      <c r="H31" s="46">
        <v>9.2000000000000313</v>
      </c>
      <c r="I31" s="46">
        <v>-33.666666666666679</v>
      </c>
      <c r="J31" s="46">
        <v>-12.729617377376401</v>
      </c>
    </row>
    <row r="32" spans="1:10">
      <c r="G32" s="46" t="s">
        <v>75</v>
      </c>
      <c r="H32" s="46">
        <v>12.000000000000032</v>
      </c>
      <c r="I32" s="46">
        <v>-4.2264763716109215</v>
      </c>
      <c r="J32" s="46">
        <v>3.3329702634597336</v>
      </c>
    </row>
    <row r="33" spans="7:10">
      <c r="G33" s="46" t="s">
        <v>76</v>
      </c>
      <c r="H33" s="46">
        <v>40.09999999999998</v>
      </c>
      <c r="I33" s="46">
        <v>-21.799999999999965</v>
      </c>
      <c r="J33" s="46">
        <v>-17.024798056345258</v>
      </c>
    </row>
    <row r="34" spans="7:10">
      <c r="G34" s="46" t="s">
        <v>77</v>
      </c>
      <c r="H34" s="46">
        <v>-29.300000000000004</v>
      </c>
      <c r="I34" s="46">
        <v>1.6900000000000137</v>
      </c>
      <c r="J34" s="46">
        <v>-9.2929115753886506</v>
      </c>
    </row>
    <row r="35" spans="7:10">
      <c r="G35" s="46" t="s">
        <v>78</v>
      </c>
      <c r="H35" s="46">
        <v>-19.662857181907111</v>
      </c>
      <c r="I35" s="46">
        <v>-28.675662065328556</v>
      </c>
      <c r="J35" s="46">
        <v>-44.490313333995665</v>
      </c>
    </row>
    <row r="36" spans="7:10">
      <c r="G36" s="46" t="s">
        <v>79</v>
      </c>
      <c r="H36" s="46">
        <v>-19.000000000000007</v>
      </c>
      <c r="I36" s="46">
        <v>24.300000000000011</v>
      </c>
      <c r="J36" s="46">
        <v>22.737255602241689</v>
      </c>
    </row>
    <row r="37" spans="7:10">
      <c r="G37" s="46" t="s">
        <v>28</v>
      </c>
      <c r="H37" s="46">
        <v>10.6</v>
      </c>
      <c r="I37" s="46">
        <v>-7.3</v>
      </c>
      <c r="J37" s="46">
        <v>-13.537833638898034</v>
      </c>
    </row>
    <row r="38" spans="7:10">
      <c r="G38" s="46" t="s">
        <v>80</v>
      </c>
      <c r="H38" s="46">
        <v>1.2000000000000011</v>
      </c>
      <c r="I38" s="46">
        <v>-16.229688847227642</v>
      </c>
      <c r="J38" s="46">
        <v>-14.000000000000002</v>
      </c>
    </row>
    <row r="39" spans="7:10">
      <c r="G39" s="46" t="s">
        <v>81</v>
      </c>
      <c r="H39" s="46">
        <v>8.2211767502635702</v>
      </c>
      <c r="I39" s="46">
        <v>-7.5401942667866599</v>
      </c>
      <c r="J39" s="46">
        <v>1.6774599604646667</v>
      </c>
    </row>
    <row r="40" spans="7:10">
      <c r="G40" s="46" t="s">
        <v>82</v>
      </c>
      <c r="H40" s="46">
        <v>27.624757397237154</v>
      </c>
      <c r="I40" s="46">
        <v>-17.692379130292966</v>
      </c>
      <c r="J40" s="46">
        <v>2.5760271249192668</v>
      </c>
    </row>
    <row r="41" spans="7:10">
      <c r="G41" s="46" t="s">
        <v>83</v>
      </c>
      <c r="H41" s="46">
        <v>7.2594853844827556</v>
      </c>
      <c r="I41" s="46">
        <v>-10.299999999999986</v>
      </c>
      <c r="J41" s="46">
        <v>0.95138476770899594</v>
      </c>
    </row>
    <row r="42" spans="7:10">
      <c r="G42" s="46" t="s">
        <v>84</v>
      </c>
      <c r="H42" s="46">
        <v>4.6889904995389697</v>
      </c>
      <c r="I42" s="46">
        <v>-18.60450403859334</v>
      </c>
      <c r="J42" s="46">
        <v>6.7488581152585381</v>
      </c>
    </row>
    <row r="43" spans="7:10">
      <c r="G43" s="46" t="s">
        <v>85</v>
      </c>
      <c r="H43" s="46">
        <v>5.8999999999999995</v>
      </c>
      <c r="I43" s="46">
        <v>-13.3</v>
      </c>
      <c r="J43" s="46">
        <v>-0.44006665360106778</v>
      </c>
    </row>
    <row r="44" spans="7:10">
      <c r="G44" s="46" t="s">
        <v>56</v>
      </c>
      <c r="H44" s="46">
        <v>20.900000000000006</v>
      </c>
      <c r="I44" s="46">
        <v>9.2357811301507997</v>
      </c>
      <c r="J44" s="46">
        <v>9.9136467685200671</v>
      </c>
    </row>
    <row r="45" spans="7:10">
      <c r="G45" s="46" t="s">
        <v>57</v>
      </c>
      <c r="H45" s="46">
        <v>3.3168596060694453</v>
      </c>
      <c r="I45" s="46">
        <v>3.9269522624484678</v>
      </c>
      <c r="J45" s="46">
        <v>-1.2913559487288007</v>
      </c>
    </row>
    <row r="46" spans="7:10">
      <c r="G46" s="46" t="s">
        <v>58</v>
      </c>
      <c r="H46" s="46">
        <v>4</v>
      </c>
      <c r="I46" s="46">
        <v>16.7</v>
      </c>
      <c r="J46" s="46">
        <v>9.75</v>
      </c>
    </row>
    <row r="47" spans="7:10">
      <c r="G47" s="46" t="s">
        <v>59</v>
      </c>
      <c r="H47" s="46">
        <v>14.2</v>
      </c>
      <c r="I47" s="46">
        <v>7.5</v>
      </c>
      <c r="J47" s="46">
        <v>16.737393399602539</v>
      </c>
    </row>
    <row r="48" spans="7:10">
      <c r="G48" s="46" t="s">
        <v>188</v>
      </c>
      <c r="H48" s="46">
        <v>8.3000000000000007</v>
      </c>
      <c r="I48" s="46">
        <v>-14.399999999999999</v>
      </c>
      <c r="J48" s="46">
        <v>0.69400236478480704</v>
      </c>
    </row>
    <row r="49" spans="7:10">
      <c r="G49" s="46" t="s">
        <v>189</v>
      </c>
      <c r="H49" s="46">
        <v>0</v>
      </c>
      <c r="I49" s="46">
        <v>0</v>
      </c>
      <c r="J49" s="46">
        <v>0</v>
      </c>
    </row>
    <row r="50" spans="7:10">
      <c r="G50" s="46" t="s">
        <v>86</v>
      </c>
      <c r="H50" s="46">
        <v>0</v>
      </c>
      <c r="I50" s="46">
        <v>0</v>
      </c>
      <c r="J50" s="46">
        <v>0</v>
      </c>
    </row>
    <row r="51" spans="7:10">
      <c r="G51" s="46" t="s">
        <v>87</v>
      </c>
      <c r="H51" s="46">
        <v>3.0000000000000027</v>
      </c>
      <c r="I51" s="46">
        <v>-5.0000000000000044</v>
      </c>
      <c r="J51" s="46">
        <v>1.0000000000000009</v>
      </c>
    </row>
    <row r="52" spans="7:10">
      <c r="G52" s="46" t="s">
        <v>190</v>
      </c>
      <c r="H52" s="46">
        <v>4</v>
      </c>
      <c r="I52" s="46">
        <v>16.7</v>
      </c>
      <c r="J52" s="46">
        <v>9.75</v>
      </c>
    </row>
    <row r="70" ht="18" customHeight="1"/>
    <row r="71" hidden="1"/>
  </sheetData>
  <mergeCells count="1">
    <mergeCell ref="A1:E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horizontalDpi="4294967294" verticalDpi="300" r:id="rId1"/>
  <headerFooter>
    <oddHeader>&amp;C&amp;"Arial Black,Normal"&amp;8TABLEAU DE BORD DE L’ECONOMIE SECTEUR REEL</oddHeader>
    <oddFooter>&amp;C7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5">
    <tabColor rgb="FF00B0F0"/>
  </sheetPr>
  <dimension ref="A1:L71"/>
  <sheetViews>
    <sheetView view="pageLayout" zoomScale="80" zoomScaleNormal="62" zoomScaleSheetLayoutView="90" zoomScalePageLayoutView="80" workbookViewId="0">
      <selection activeCell="C4" sqref="C4"/>
    </sheetView>
  </sheetViews>
  <sheetFormatPr baseColWidth="10" defaultColWidth="11.44140625" defaultRowHeight="14.4"/>
  <cols>
    <col min="1" max="1" width="47.6640625" style="46" customWidth="1"/>
    <col min="2" max="2" width="16" style="46" customWidth="1"/>
    <col min="3" max="3" width="17.33203125" style="46" customWidth="1"/>
    <col min="4" max="4" width="15.6640625" style="46" customWidth="1"/>
    <col min="5" max="6" width="14.6640625" style="46" customWidth="1"/>
    <col min="7" max="16384" width="11.44140625" style="46"/>
  </cols>
  <sheetData>
    <row r="1" spans="1:12" ht="33" customHeight="1">
      <c r="A1" s="784" t="s">
        <v>264</v>
      </c>
      <c r="B1" s="781"/>
      <c r="C1" s="781"/>
      <c r="D1" s="781"/>
      <c r="E1" s="782"/>
      <c r="F1" s="129"/>
    </row>
    <row r="2" spans="1:12" ht="62.25" customHeight="1" thickBot="1">
      <c r="A2" s="110"/>
      <c r="B2" s="111" t="s">
        <v>257</v>
      </c>
      <c r="C2" s="111" t="s">
        <v>258</v>
      </c>
      <c r="D2" s="111" t="s">
        <v>259</v>
      </c>
      <c r="E2" s="112" t="s">
        <v>260</v>
      </c>
      <c r="F2" s="130"/>
    </row>
    <row r="3" spans="1:12">
      <c r="A3" s="65" t="s">
        <v>217</v>
      </c>
      <c r="B3" s="101"/>
      <c r="C3" s="102"/>
      <c r="D3" s="103"/>
      <c r="E3" s="124"/>
    </row>
    <row r="4" spans="1:12">
      <c r="A4" s="47" t="s">
        <v>265</v>
      </c>
      <c r="B4" s="91"/>
      <c r="C4" s="61"/>
      <c r="E4" s="137"/>
    </row>
    <row r="5" spans="1:12">
      <c r="A5" s="131" t="s">
        <v>240</v>
      </c>
      <c r="B5" s="121">
        <v>0.11799999999999999</v>
      </c>
      <c r="C5" s="115">
        <v>8.0000000000000002E-3</v>
      </c>
      <c r="D5" s="122">
        <v>2.1000000000000001E-2</v>
      </c>
      <c r="E5" s="125">
        <v>0.13400000000000001</v>
      </c>
      <c r="F5" s="116"/>
      <c r="H5" s="108"/>
    </row>
    <row r="6" spans="1:12">
      <c r="A6" s="131" t="s">
        <v>241</v>
      </c>
      <c r="B6" s="121">
        <v>0.53900000000000003</v>
      </c>
      <c r="C6" s="115">
        <v>0.77700000000000002</v>
      </c>
      <c r="D6" s="122">
        <v>0.66100000000000003</v>
      </c>
      <c r="E6" s="125">
        <v>0.62</v>
      </c>
      <c r="F6" s="116"/>
    </row>
    <row r="7" spans="1:12">
      <c r="A7" s="131" t="s">
        <v>242</v>
      </c>
      <c r="B7" s="121">
        <v>0.29699999999999999</v>
      </c>
      <c r="C7" s="115">
        <v>0.16200000000000001</v>
      </c>
      <c r="D7" s="122">
        <v>0.25600000000000001</v>
      </c>
      <c r="E7" s="125">
        <v>0.193</v>
      </c>
      <c r="F7" s="116"/>
    </row>
    <row r="8" spans="1:12" ht="15.6">
      <c r="A8" s="120" t="s">
        <v>236</v>
      </c>
      <c r="B8" s="117">
        <v>-0.17899999999999999</v>
      </c>
      <c r="C8" s="118">
        <v>-0.154</v>
      </c>
      <c r="D8" s="119">
        <v>-0.23400000000000001</v>
      </c>
      <c r="E8" s="126">
        <v>-5.8999999999999997E-2</v>
      </c>
      <c r="F8" s="119"/>
    </row>
    <row r="9" spans="1:12">
      <c r="A9" s="89"/>
      <c r="B9" s="92"/>
      <c r="C9" s="62"/>
      <c r="D9" s="88"/>
      <c r="E9" s="127"/>
      <c r="F9" s="48"/>
      <c r="H9" s="109"/>
      <c r="I9" s="109"/>
    </row>
    <row r="10" spans="1:12">
      <c r="A10" s="47" t="s">
        <v>218</v>
      </c>
      <c r="B10" s="91"/>
      <c r="C10" s="61"/>
      <c r="D10" s="90"/>
      <c r="E10" s="127"/>
      <c r="F10" s="48"/>
    </row>
    <row r="11" spans="1:12">
      <c r="A11" s="89" t="s">
        <v>219</v>
      </c>
      <c r="B11" s="114">
        <v>-7.5870967741935497E-2</v>
      </c>
      <c r="C11" s="115">
        <v>-7.5870967741935497E-2</v>
      </c>
      <c r="D11" s="116">
        <v>-3.79354838709677E-2</v>
      </c>
      <c r="E11" s="125">
        <v>-5.6903225806451602E-2</v>
      </c>
      <c r="F11" s="116"/>
      <c r="H11" s="49" t="str">
        <f>B2</f>
        <v>2nd trimestre 
par rapport au 1er trimestre</v>
      </c>
      <c r="I11" s="49" t="str">
        <f>C2</f>
        <v>3ème trimestre 
par rapport au 2nd trimestre</v>
      </c>
      <c r="J11" s="49" t="str">
        <f>D2</f>
        <v>Perspective d'évolution au 4ème trimestre</v>
      </c>
      <c r="K11" s="49" t="str">
        <f>E2</f>
        <v>2nd trim. 2013
par rapport au 2nd trim. 2012</v>
      </c>
      <c r="L11" s="49" t="e">
        <f>#REF!</f>
        <v>#REF!</v>
      </c>
    </row>
    <row r="12" spans="1:12">
      <c r="A12" s="89" t="s">
        <v>220</v>
      </c>
      <c r="B12" s="114">
        <v>0.14699999999999999</v>
      </c>
      <c r="C12" s="115">
        <v>-0.14699999999999999</v>
      </c>
      <c r="D12" s="116">
        <v>-0.441</v>
      </c>
      <c r="E12" s="125">
        <v>0</v>
      </c>
      <c r="F12" s="116"/>
      <c r="G12" s="46" t="str">
        <f>A11</f>
        <v>Agriculture, élevage et sylviculture</v>
      </c>
      <c r="H12" s="109">
        <f>B11</f>
        <v>-7.5870967741935497E-2</v>
      </c>
      <c r="I12" s="109">
        <f>C11</f>
        <v>-7.5870967741935497E-2</v>
      </c>
      <c r="J12" s="109">
        <f>D11</f>
        <v>-3.79354838709677E-2</v>
      </c>
      <c r="K12" s="109">
        <f>E11</f>
        <v>-5.6903225806451602E-2</v>
      </c>
      <c r="L12" s="90" t="e">
        <f>#REF!</f>
        <v>#REF!</v>
      </c>
    </row>
    <row r="13" spans="1:12">
      <c r="A13" s="89" t="s">
        <v>221</v>
      </c>
      <c r="B13" s="114">
        <v>-0.353414634146341</v>
      </c>
      <c r="C13" s="115">
        <v>-4.5907859078590803E-2</v>
      </c>
      <c r="D13" s="116">
        <v>-1.49647696476965E-2</v>
      </c>
      <c r="E13" s="125">
        <v>-0.20236314363143601</v>
      </c>
      <c r="F13" s="116"/>
      <c r="G13" s="46" t="str">
        <f>A15</f>
        <v>Textiles</v>
      </c>
      <c r="H13" s="109">
        <f>B15</f>
        <v>-0.29644071146245099</v>
      </c>
      <c r="I13" s="109">
        <f>C15</f>
        <v>-0.257865612648221</v>
      </c>
      <c r="J13" s="109">
        <f>D15</f>
        <v>-0.184576086956522</v>
      </c>
      <c r="K13" s="109">
        <f>E15</f>
        <v>-0.34024505928853799</v>
      </c>
      <c r="L13" s="90" t="e">
        <f>#REF!</f>
        <v>#REF!</v>
      </c>
    </row>
    <row r="14" spans="1:12">
      <c r="A14" s="89" t="s">
        <v>222</v>
      </c>
      <c r="B14" s="114">
        <v>-0.7056</v>
      </c>
      <c r="C14" s="115">
        <v>-0.3528</v>
      </c>
      <c r="D14" s="116">
        <v>0</v>
      </c>
      <c r="E14" s="125">
        <v>-0.7056</v>
      </c>
      <c r="F14" s="116"/>
      <c r="G14" s="46" t="str">
        <f>A21</f>
        <v>Banques</v>
      </c>
      <c r="H14" s="109">
        <f>B21</f>
        <v>7.4183908045977007E-2</v>
      </c>
      <c r="I14" s="109">
        <f>C21</f>
        <v>-7.2103448275862098E-2</v>
      </c>
      <c r="J14" s="109">
        <f>D21</f>
        <v>-9.6137931034482801E-2</v>
      </c>
      <c r="K14" s="109">
        <f>E21</f>
        <v>0.122252873563218</v>
      </c>
      <c r="L14" s="90" t="e">
        <f>#REF!</f>
        <v>#REF!</v>
      </c>
    </row>
    <row r="15" spans="1:12">
      <c r="A15" s="89" t="s">
        <v>223</v>
      </c>
      <c r="B15" s="114">
        <v>-0.29644071146245099</v>
      </c>
      <c r="C15" s="115">
        <v>-0.257865612648221</v>
      </c>
      <c r="D15" s="116">
        <v>-0.184576086956522</v>
      </c>
      <c r="E15" s="125">
        <v>-0.34024505928853799</v>
      </c>
      <c r="F15" s="116"/>
    </row>
    <row r="16" spans="1:12">
      <c r="A16" s="89" t="s">
        <v>224</v>
      </c>
      <c r="B16" s="114">
        <v>-0.14485954500494599</v>
      </c>
      <c r="C16" s="115">
        <v>-0.21309099901087999</v>
      </c>
      <c r="D16" s="116">
        <v>-0.156416419386746</v>
      </c>
      <c r="E16" s="125">
        <v>-0.34820474777448102</v>
      </c>
      <c r="F16" s="116"/>
    </row>
    <row r="17" spans="1:10">
      <c r="A17" s="89" t="s">
        <v>225</v>
      </c>
      <c r="B17" s="114">
        <v>0.11025</v>
      </c>
      <c r="C17" s="115">
        <v>0</v>
      </c>
      <c r="D17" s="116">
        <v>0</v>
      </c>
      <c r="E17" s="125">
        <v>0.11025</v>
      </c>
      <c r="F17" s="116"/>
      <c r="G17" s="46" t="s">
        <v>63</v>
      </c>
      <c r="H17" s="46">
        <v>2.9462125101500813</v>
      </c>
      <c r="I17" s="46">
        <v>8.5358975012288507</v>
      </c>
      <c r="J17" s="46">
        <v>-3.3197910061650515</v>
      </c>
    </row>
    <row r="18" spans="1:10">
      <c r="A18" s="89" t="s">
        <v>226</v>
      </c>
      <c r="B18" s="114">
        <v>-0.68177854122621595</v>
      </c>
      <c r="C18" s="115">
        <v>-0.56691860465116295</v>
      </c>
      <c r="D18" s="116">
        <v>-0.47673995771670202</v>
      </c>
      <c r="E18" s="125">
        <v>-0.48321458773784398</v>
      </c>
      <c r="F18" s="116"/>
      <c r="G18" s="46" t="s">
        <v>51</v>
      </c>
      <c r="H18" s="46">
        <v>4.5098261369946879</v>
      </c>
      <c r="I18" s="46">
        <v>10.702953620782507</v>
      </c>
      <c r="J18" s="46">
        <v>-0.19009475724354186</v>
      </c>
    </row>
    <row r="19" spans="1:10">
      <c r="A19" s="89" t="s">
        <v>57</v>
      </c>
      <c r="B19" s="114">
        <v>-0.198673026928925</v>
      </c>
      <c r="C19" s="115">
        <v>-0.19531009957325701</v>
      </c>
      <c r="D19" s="116">
        <v>-0.14505601608868399</v>
      </c>
      <c r="E19" s="125">
        <v>-0.20177554323833799</v>
      </c>
      <c r="F19" s="116"/>
      <c r="G19" s="46" t="s">
        <v>52</v>
      </c>
      <c r="H19" s="46">
        <v>1.6380572285603634</v>
      </c>
      <c r="I19" s="46">
        <v>1.8049466478324838</v>
      </c>
      <c r="J19" s="46">
        <v>-7.9795667050436503</v>
      </c>
    </row>
    <row r="20" spans="1:10">
      <c r="A20" s="89" t="s">
        <v>227</v>
      </c>
      <c r="B20" s="114">
        <v>-1.7841399539074002E-2</v>
      </c>
      <c r="C20" s="115">
        <v>-6.7611565053425499E-3</v>
      </c>
      <c r="D20" s="116">
        <v>-0.46517179970668299</v>
      </c>
      <c r="E20" s="125">
        <v>0.431007018646554</v>
      </c>
      <c r="F20" s="116"/>
      <c r="G20" s="46" t="s">
        <v>53</v>
      </c>
      <c r="H20" s="46">
        <v>1.0000000000000009</v>
      </c>
      <c r="I20" s="46">
        <v>30.360941658042218</v>
      </c>
      <c r="J20" s="46">
        <v>9.9087770167827216E-2</v>
      </c>
    </row>
    <row r="21" spans="1:10">
      <c r="A21" s="89" t="s">
        <v>228</v>
      </c>
      <c r="B21" s="114">
        <v>7.4183908045977007E-2</v>
      </c>
      <c r="C21" s="115">
        <v>-7.2103448275862098E-2</v>
      </c>
      <c r="D21" s="116">
        <v>-9.6137931034482801E-2</v>
      </c>
      <c r="E21" s="125">
        <v>0.122252873563218</v>
      </c>
      <c r="F21" s="116"/>
      <c r="G21" s="46" t="s">
        <v>65</v>
      </c>
      <c r="H21" s="46">
        <v>0</v>
      </c>
      <c r="I21" s="46">
        <v>57.269683648731196</v>
      </c>
      <c r="J21" s="46">
        <v>34.019417224528596</v>
      </c>
    </row>
    <row r="22" spans="1:10">
      <c r="A22" s="89" t="s">
        <v>97</v>
      </c>
      <c r="B22" s="114">
        <v>5.5125E-2</v>
      </c>
      <c r="C22" s="115">
        <v>0</v>
      </c>
      <c r="D22" s="116">
        <v>0</v>
      </c>
      <c r="E22" s="125">
        <v>5.5125E-2</v>
      </c>
      <c r="F22" s="116"/>
      <c r="G22" s="46" t="s">
        <v>66</v>
      </c>
      <c r="H22" s="46">
        <v>9.0000000000000071</v>
      </c>
      <c r="I22" s="46">
        <v>-11.151403639278456</v>
      </c>
      <c r="J22" s="46">
        <v>54.723853131521885</v>
      </c>
    </row>
    <row r="23" spans="1:10">
      <c r="A23" s="150" t="s">
        <v>290</v>
      </c>
      <c r="B23" s="114">
        <v>-0.225923817496861</v>
      </c>
      <c r="C23" s="115">
        <v>-0.168020929259104</v>
      </c>
      <c r="D23" s="116">
        <v>-0.176103809125157</v>
      </c>
      <c r="E23" s="125">
        <v>-0.17868229384679801</v>
      </c>
      <c r="F23" s="116"/>
      <c r="G23" s="46" t="s">
        <v>54</v>
      </c>
      <c r="H23" s="46">
        <v>6.8999999999999728</v>
      </c>
      <c r="I23" s="46">
        <v>-0.40580360195949794</v>
      </c>
      <c r="J23" s="46">
        <v>7.5186169057480878</v>
      </c>
    </row>
    <row r="24" spans="1:10">
      <c r="A24" s="89" t="s">
        <v>229</v>
      </c>
      <c r="B24" s="114">
        <v>-0.10581205673758901</v>
      </c>
      <c r="C24" s="115">
        <v>0.15094326241134801</v>
      </c>
      <c r="D24" s="116">
        <v>0</v>
      </c>
      <c r="E24" s="125">
        <v>0.10581205673758901</v>
      </c>
      <c r="F24" s="116"/>
      <c r="G24" s="46" t="s">
        <v>67</v>
      </c>
      <c r="H24" s="46">
        <v>12.47</v>
      </c>
      <c r="I24" s="46">
        <v>-5.9</v>
      </c>
      <c r="J24" s="46">
        <v>-1.7826894878524999</v>
      </c>
    </row>
    <row r="25" spans="1:10">
      <c r="A25" s="89" t="s">
        <v>230</v>
      </c>
      <c r="B25" s="114">
        <v>4.9690140845070402E-3</v>
      </c>
      <c r="C25" s="115">
        <v>0</v>
      </c>
      <c r="D25" s="116">
        <v>0</v>
      </c>
      <c r="E25" s="125">
        <v>0.16072394366197201</v>
      </c>
      <c r="F25" s="116"/>
      <c r="G25" s="46" t="s">
        <v>68</v>
      </c>
      <c r="H25" s="46">
        <v>3.0000000000000027</v>
      </c>
      <c r="I25" s="46">
        <v>9.9999999999988987E-2</v>
      </c>
      <c r="J25" s="46">
        <v>17.304839742126198</v>
      </c>
    </row>
    <row r="26" spans="1:10">
      <c r="A26" s="89" t="s">
        <v>231</v>
      </c>
      <c r="B26" s="114">
        <v>-9.6323376623376603E-2</v>
      </c>
      <c r="C26" s="115">
        <v>-0.112851948051948</v>
      </c>
      <c r="D26" s="116">
        <v>-5.75714285714286E-2</v>
      </c>
      <c r="E26" s="125">
        <v>-0.112851948051948</v>
      </c>
      <c r="F26" s="116"/>
      <c r="G26" s="46" t="s">
        <v>69</v>
      </c>
      <c r="H26" s="46">
        <v>-9.0999999999999854</v>
      </c>
      <c r="I26" s="46">
        <v>-5.9000000000000057</v>
      </c>
      <c r="J26" s="46">
        <v>-14.511738983255263</v>
      </c>
    </row>
    <row r="27" spans="1:10" ht="15" thickBot="1">
      <c r="A27" s="50"/>
      <c r="B27" s="93"/>
      <c r="C27" s="64"/>
      <c r="D27" s="63"/>
      <c r="E27" s="128"/>
      <c r="F27" s="48"/>
      <c r="G27" s="46" t="s">
        <v>70</v>
      </c>
      <c r="H27" s="46">
        <v>-5.500000000000016</v>
      </c>
      <c r="I27" s="46">
        <v>-19.274708209052349</v>
      </c>
      <c r="J27" s="46">
        <v>3.0000000000000249</v>
      </c>
    </row>
    <row r="28" spans="1:10">
      <c r="A28" s="123" t="s">
        <v>232</v>
      </c>
      <c r="B28" s="48"/>
      <c r="C28" s="48"/>
      <c r="D28" s="48"/>
      <c r="E28" s="48"/>
      <c r="F28" s="48"/>
      <c r="G28" s="46" t="s">
        <v>71</v>
      </c>
      <c r="H28" s="46">
        <v>-7.2999999999999954</v>
      </c>
      <c r="I28" s="46">
        <v>-0.20000000000000018</v>
      </c>
      <c r="J28" s="46">
        <v>-7.6308805208557873</v>
      </c>
    </row>
    <row r="29" spans="1:10">
      <c r="B29" s="48"/>
      <c r="C29" s="48"/>
      <c r="D29" s="48"/>
      <c r="E29" s="48"/>
      <c r="F29" s="48"/>
      <c r="G29" s="46" t="s">
        <v>72</v>
      </c>
      <c r="H29" s="46">
        <v>-4.3999999999999932</v>
      </c>
      <c r="I29" s="46">
        <v>-24.579066346668434</v>
      </c>
      <c r="J29" s="46">
        <v>7.2858866307657921</v>
      </c>
    </row>
    <row r="30" spans="1:10">
      <c r="B30" s="48"/>
      <c r="C30" s="48"/>
      <c r="D30" s="48"/>
      <c r="E30" s="48"/>
      <c r="F30" s="48"/>
      <c r="G30" s="46" t="s">
        <v>73</v>
      </c>
      <c r="H30" s="46">
        <v>-5.100000000000005</v>
      </c>
      <c r="I30" s="46">
        <v>-6.2000000000000055</v>
      </c>
      <c r="J30" s="46">
        <v>0</v>
      </c>
    </row>
    <row r="31" spans="1:10">
      <c r="G31" s="46" t="s">
        <v>74</v>
      </c>
      <c r="H31" s="46">
        <v>9.2000000000000313</v>
      </c>
      <c r="I31" s="46">
        <v>-33.666666666666679</v>
      </c>
      <c r="J31" s="46">
        <v>-12.729617377376401</v>
      </c>
    </row>
    <row r="32" spans="1:10">
      <c r="G32" s="46" t="s">
        <v>75</v>
      </c>
      <c r="H32" s="46">
        <v>12.000000000000032</v>
      </c>
      <c r="I32" s="46">
        <v>-4.2264763716109215</v>
      </c>
      <c r="J32" s="46">
        <v>3.3329702634597336</v>
      </c>
    </row>
    <row r="33" spans="7:10">
      <c r="G33" s="46" t="s">
        <v>76</v>
      </c>
      <c r="H33" s="46">
        <v>40.09999999999998</v>
      </c>
      <c r="I33" s="46">
        <v>-21.799999999999965</v>
      </c>
      <c r="J33" s="46">
        <v>-17.024798056345258</v>
      </c>
    </row>
    <row r="34" spans="7:10">
      <c r="G34" s="46" t="s">
        <v>77</v>
      </c>
      <c r="H34" s="46">
        <v>-29.300000000000004</v>
      </c>
      <c r="I34" s="46">
        <v>1.6900000000000137</v>
      </c>
      <c r="J34" s="46">
        <v>-9.2929115753886506</v>
      </c>
    </row>
    <row r="35" spans="7:10">
      <c r="G35" s="46" t="s">
        <v>78</v>
      </c>
      <c r="H35" s="46">
        <v>-19.662857181907111</v>
      </c>
      <c r="I35" s="46">
        <v>-28.675662065328556</v>
      </c>
      <c r="J35" s="46">
        <v>-44.490313333995665</v>
      </c>
    </row>
    <row r="36" spans="7:10">
      <c r="G36" s="46" t="s">
        <v>79</v>
      </c>
      <c r="H36" s="46">
        <v>-19.000000000000007</v>
      </c>
      <c r="I36" s="46">
        <v>24.300000000000011</v>
      </c>
      <c r="J36" s="46">
        <v>22.737255602241689</v>
      </c>
    </row>
    <row r="37" spans="7:10">
      <c r="G37" s="46" t="s">
        <v>28</v>
      </c>
      <c r="H37" s="46">
        <v>10.6</v>
      </c>
      <c r="I37" s="46">
        <v>-7.3</v>
      </c>
      <c r="J37" s="46">
        <v>-13.537833638898034</v>
      </c>
    </row>
    <row r="38" spans="7:10">
      <c r="G38" s="46" t="s">
        <v>80</v>
      </c>
      <c r="H38" s="46">
        <v>1.2000000000000011</v>
      </c>
      <c r="I38" s="46">
        <v>-16.229688847227642</v>
      </c>
      <c r="J38" s="46">
        <v>-14.000000000000002</v>
      </c>
    </row>
    <row r="39" spans="7:10">
      <c r="G39" s="46" t="s">
        <v>81</v>
      </c>
      <c r="H39" s="46">
        <v>8.2211767502635702</v>
      </c>
      <c r="I39" s="46">
        <v>-7.5401942667866599</v>
      </c>
      <c r="J39" s="46">
        <v>1.6774599604646667</v>
      </c>
    </row>
    <row r="40" spans="7:10">
      <c r="G40" s="46" t="s">
        <v>82</v>
      </c>
      <c r="H40" s="46">
        <v>27.624757397237154</v>
      </c>
      <c r="I40" s="46">
        <v>-17.692379130292966</v>
      </c>
      <c r="J40" s="46">
        <v>2.5760271249192668</v>
      </c>
    </row>
    <row r="41" spans="7:10">
      <c r="G41" s="46" t="s">
        <v>83</v>
      </c>
      <c r="H41" s="46">
        <v>7.2594853844827556</v>
      </c>
      <c r="I41" s="46">
        <v>-10.299999999999986</v>
      </c>
      <c r="J41" s="46">
        <v>0.95138476770899594</v>
      </c>
    </row>
    <row r="42" spans="7:10">
      <c r="G42" s="46" t="s">
        <v>84</v>
      </c>
      <c r="H42" s="46">
        <v>4.6889904995389697</v>
      </c>
      <c r="I42" s="46">
        <v>-18.60450403859334</v>
      </c>
      <c r="J42" s="46">
        <v>6.7488581152585381</v>
      </c>
    </row>
    <row r="43" spans="7:10">
      <c r="G43" s="46" t="s">
        <v>85</v>
      </c>
      <c r="H43" s="46">
        <v>5.8999999999999995</v>
      </c>
      <c r="I43" s="46">
        <v>-13.3</v>
      </c>
      <c r="J43" s="46">
        <v>-0.44006665360106778</v>
      </c>
    </row>
    <row r="44" spans="7:10">
      <c r="G44" s="46" t="s">
        <v>56</v>
      </c>
      <c r="H44" s="46">
        <v>20.900000000000006</v>
      </c>
      <c r="I44" s="46">
        <v>9.2357811301507997</v>
      </c>
      <c r="J44" s="46">
        <v>9.9136467685200671</v>
      </c>
    </row>
    <row r="45" spans="7:10">
      <c r="G45" s="46" t="s">
        <v>57</v>
      </c>
      <c r="H45" s="46">
        <v>3.3168596060694453</v>
      </c>
      <c r="I45" s="46">
        <v>3.9269522624484678</v>
      </c>
      <c r="J45" s="46">
        <v>-1.2913559487288007</v>
      </c>
    </row>
    <row r="46" spans="7:10">
      <c r="G46" s="46" t="s">
        <v>58</v>
      </c>
      <c r="H46" s="46">
        <v>4</v>
      </c>
      <c r="I46" s="46">
        <v>16.7</v>
      </c>
      <c r="J46" s="46">
        <v>9.75</v>
      </c>
    </row>
    <row r="47" spans="7:10">
      <c r="G47" s="46" t="s">
        <v>59</v>
      </c>
      <c r="H47" s="46">
        <v>14.2</v>
      </c>
      <c r="I47" s="46">
        <v>7.5</v>
      </c>
      <c r="J47" s="46">
        <v>16.737393399602539</v>
      </c>
    </row>
    <row r="48" spans="7:10">
      <c r="G48" s="46" t="s">
        <v>188</v>
      </c>
      <c r="H48" s="46">
        <v>8.3000000000000007</v>
      </c>
      <c r="I48" s="46">
        <v>-14.399999999999999</v>
      </c>
      <c r="J48" s="46">
        <v>0.69400236478480704</v>
      </c>
    </row>
    <row r="49" spans="7:10">
      <c r="G49" s="46" t="s">
        <v>189</v>
      </c>
      <c r="H49" s="46">
        <v>0</v>
      </c>
      <c r="I49" s="46">
        <v>0</v>
      </c>
      <c r="J49" s="46">
        <v>0</v>
      </c>
    </row>
    <row r="50" spans="7:10">
      <c r="G50" s="46" t="s">
        <v>86</v>
      </c>
      <c r="H50" s="46">
        <v>0</v>
      </c>
      <c r="I50" s="46">
        <v>0</v>
      </c>
      <c r="J50" s="46">
        <v>0</v>
      </c>
    </row>
    <row r="51" spans="7:10">
      <c r="G51" s="46" t="s">
        <v>87</v>
      </c>
      <c r="H51" s="46">
        <v>3.0000000000000027</v>
      </c>
      <c r="I51" s="46">
        <v>-5.0000000000000044</v>
      </c>
      <c r="J51" s="46">
        <v>1.0000000000000009</v>
      </c>
    </row>
    <row r="52" spans="7:10">
      <c r="G52" s="46" t="s">
        <v>190</v>
      </c>
      <c r="H52" s="46">
        <v>4</v>
      </c>
      <c r="I52" s="46">
        <v>16.7</v>
      </c>
      <c r="J52" s="46">
        <v>9.75</v>
      </c>
    </row>
    <row r="70" ht="18" customHeight="1"/>
    <row r="71" hidden="1"/>
  </sheetData>
  <mergeCells count="1">
    <mergeCell ref="A1:E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horizontalDpi="4294967294" verticalDpi="300" r:id="rId1"/>
  <headerFooter>
    <oddHeader>&amp;C&amp;"Arial Black,Normal"&amp;8TABLEAU DE BORD DE L’ECONOMIE SECTEUR REEL</oddHeader>
    <oddFooter>&amp;C8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6">
    <tabColor rgb="FF00B0F0"/>
  </sheetPr>
  <dimension ref="A1:L71"/>
  <sheetViews>
    <sheetView zoomScale="80" zoomScaleNormal="62" zoomScaleSheetLayoutView="90" zoomScalePageLayoutView="62" workbookViewId="0">
      <selection activeCell="F22" sqref="F22"/>
    </sheetView>
  </sheetViews>
  <sheetFormatPr baseColWidth="10" defaultColWidth="11.44140625" defaultRowHeight="14.4"/>
  <cols>
    <col min="1" max="1" width="53.6640625" style="46" customWidth="1"/>
    <col min="2" max="2" width="13.33203125" style="46" customWidth="1"/>
    <col min="3" max="3" width="12.6640625" style="46" customWidth="1"/>
    <col min="4" max="4" width="13" style="46" customWidth="1"/>
    <col min="5" max="5" width="13.5546875" style="46" customWidth="1"/>
    <col min="6" max="6" width="14.6640625" style="46" customWidth="1"/>
    <col min="7" max="16384" width="11.44140625" style="46"/>
  </cols>
  <sheetData>
    <row r="1" spans="1:12" ht="33" customHeight="1" thickBot="1">
      <c r="A1" s="784" t="s">
        <v>243</v>
      </c>
      <c r="B1" s="781"/>
      <c r="C1" s="781"/>
      <c r="D1" s="781"/>
      <c r="E1" s="782"/>
      <c r="F1" s="129"/>
    </row>
    <row r="2" spans="1:12" ht="18.75" customHeight="1" thickBot="1">
      <c r="A2" s="133"/>
      <c r="B2" s="785" t="s">
        <v>253</v>
      </c>
      <c r="C2" s="786"/>
      <c r="D2" s="786"/>
      <c r="E2" s="787"/>
      <c r="F2" s="132"/>
    </row>
    <row r="3" spans="1:12" ht="32.25" customHeight="1" thickBot="1">
      <c r="A3" s="110"/>
      <c r="B3" s="111" t="s">
        <v>16</v>
      </c>
      <c r="C3" s="111" t="s">
        <v>17</v>
      </c>
      <c r="D3" s="111" t="s">
        <v>18</v>
      </c>
      <c r="E3" s="112" t="s">
        <v>195</v>
      </c>
      <c r="F3" s="130"/>
    </row>
    <row r="4" spans="1:12">
      <c r="A4" s="47" t="s">
        <v>265</v>
      </c>
      <c r="B4" s="121"/>
      <c r="C4" s="115"/>
      <c r="D4" s="122"/>
      <c r="E4" s="125"/>
    </row>
    <row r="5" spans="1:12">
      <c r="A5" s="131" t="s">
        <v>245</v>
      </c>
      <c r="B5" s="121">
        <v>1.38897637795276E-2</v>
      </c>
      <c r="C5" s="115">
        <v>1.4726780883679E-2</v>
      </c>
      <c r="D5" s="122">
        <v>1.07836480994502E-2</v>
      </c>
      <c r="E5" s="125">
        <v>1.0999999999999999E-2</v>
      </c>
      <c r="F5" s="116"/>
      <c r="H5" s="108"/>
    </row>
    <row r="6" spans="1:12">
      <c r="A6" s="131" t="s">
        <v>244</v>
      </c>
      <c r="B6" s="121">
        <v>0.319464566929134</v>
      </c>
      <c r="C6" s="115">
        <v>0.329302975653742</v>
      </c>
      <c r="D6" s="122">
        <v>0.19292193269051999</v>
      </c>
      <c r="E6" s="125">
        <v>0.20799999999999999</v>
      </c>
      <c r="F6" s="116"/>
    </row>
    <row r="7" spans="1:12">
      <c r="A7" s="131" t="s">
        <v>246</v>
      </c>
      <c r="B7" s="121">
        <v>0.63429921259842503</v>
      </c>
      <c r="C7" s="115">
        <v>0.647629696423204</v>
      </c>
      <c r="D7" s="122">
        <v>0.76764361038064099</v>
      </c>
      <c r="E7" s="125">
        <v>0.76700000000000002</v>
      </c>
      <c r="F7" s="116"/>
    </row>
    <row r="8" spans="1:12" ht="15.6">
      <c r="A8" s="120" t="s">
        <v>236</v>
      </c>
      <c r="B8" s="117">
        <v>-0.62040944881889803</v>
      </c>
      <c r="C8" s="118">
        <v>-0.63290291553952505</v>
      </c>
      <c r="D8" s="119">
        <v>-0.75685996228119101</v>
      </c>
      <c r="E8" s="126">
        <v>-0.75600000000000001</v>
      </c>
      <c r="F8" s="119"/>
    </row>
    <row r="9" spans="1:12">
      <c r="A9" s="89"/>
      <c r="B9" s="92"/>
      <c r="C9" s="62"/>
      <c r="D9" s="88"/>
      <c r="E9" s="125"/>
      <c r="F9" s="48"/>
      <c r="H9" s="109"/>
      <c r="I9" s="109"/>
    </row>
    <row r="10" spans="1:12">
      <c r="A10" s="47" t="s">
        <v>252</v>
      </c>
      <c r="B10" s="91"/>
      <c r="C10" s="61"/>
      <c r="D10" s="90"/>
      <c r="E10" s="127"/>
      <c r="F10" s="48"/>
    </row>
    <row r="11" spans="1:12">
      <c r="A11" s="89" t="s">
        <v>247</v>
      </c>
      <c r="B11" s="114">
        <v>0.158</v>
      </c>
      <c r="C11" s="115">
        <v>0.17299999999999999</v>
      </c>
      <c r="D11" s="116">
        <v>0.16200000000000001</v>
      </c>
      <c r="E11" s="125">
        <v>0.16300000000000001</v>
      </c>
      <c r="F11" s="116"/>
      <c r="H11" s="49" t="str">
        <f>B3</f>
        <v>SA</v>
      </c>
      <c r="I11" s="49" t="str">
        <f>C3</f>
        <v>SARL</v>
      </c>
      <c r="J11" s="49" t="str">
        <f>D3</f>
        <v>EI</v>
      </c>
      <c r="K11" s="49" t="str">
        <f>E3</f>
        <v>Ensemble</v>
      </c>
      <c r="L11" s="49"/>
    </row>
    <row r="12" spans="1:12">
      <c r="A12" s="134" t="s">
        <v>256</v>
      </c>
      <c r="B12" s="114">
        <v>2.1000000000000001E-2</v>
      </c>
      <c r="C12" s="115">
        <v>1.4E-2</v>
      </c>
      <c r="D12" s="116">
        <v>7.0000000000000007E-2</v>
      </c>
      <c r="E12" s="125">
        <v>6.4000000000000001E-2</v>
      </c>
      <c r="F12" s="116"/>
      <c r="G12" s="46" t="str">
        <f t="shared" ref="G12:K15" si="0">A11</f>
        <v xml:space="preserve">Insuffisance de la demande </v>
      </c>
      <c r="H12" s="109">
        <f t="shared" si="0"/>
        <v>0.158</v>
      </c>
      <c r="I12" s="109">
        <f t="shared" si="0"/>
        <v>0.17299999999999999</v>
      </c>
      <c r="J12" s="109">
        <f t="shared" si="0"/>
        <v>0.16200000000000001</v>
      </c>
      <c r="K12" s="109">
        <f t="shared" si="0"/>
        <v>0.16300000000000001</v>
      </c>
      <c r="L12" s="90"/>
    </row>
    <row r="13" spans="1:12">
      <c r="A13" s="138" t="s">
        <v>268</v>
      </c>
      <c r="B13" s="114">
        <v>3.9E-2</v>
      </c>
      <c r="C13" s="115">
        <v>2.8000000000000001E-2</v>
      </c>
      <c r="D13" s="116">
        <v>3.1E-2</v>
      </c>
      <c r="E13" s="125">
        <v>3.1E-2</v>
      </c>
      <c r="F13" s="116"/>
      <c r="G13" s="46" t="str">
        <f t="shared" si="0"/>
        <v xml:space="preserve">Obsolescence de l'équipement actuel </v>
      </c>
      <c r="H13" s="109">
        <f t="shared" si="0"/>
        <v>2.1000000000000001E-2</v>
      </c>
      <c r="I13" s="109">
        <f t="shared" si="0"/>
        <v>1.4E-2</v>
      </c>
      <c r="J13" s="109">
        <f t="shared" si="0"/>
        <v>7.0000000000000007E-2</v>
      </c>
      <c r="K13" s="109">
        <f t="shared" si="0"/>
        <v>6.4000000000000001E-2</v>
      </c>
      <c r="L13" s="90"/>
    </row>
    <row r="14" spans="1:12">
      <c r="A14" s="89" t="s">
        <v>248</v>
      </c>
      <c r="B14" s="114">
        <v>0.10299999999999999</v>
      </c>
      <c r="C14" s="115">
        <v>0.115</v>
      </c>
      <c r="D14" s="116">
        <v>6.4000000000000001E-2</v>
      </c>
      <c r="E14" s="125">
        <v>6.9000000000000006E-2</v>
      </c>
      <c r="F14" s="116"/>
      <c r="G14" s="46" t="str">
        <f t="shared" si="0"/>
        <v xml:space="preserve">Difficultés d'approvisionnement </v>
      </c>
      <c r="H14" s="109">
        <f t="shared" si="0"/>
        <v>3.9E-2</v>
      </c>
      <c r="I14" s="109">
        <f t="shared" si="0"/>
        <v>2.8000000000000001E-2</v>
      </c>
      <c r="J14" s="109">
        <f t="shared" si="0"/>
        <v>3.1E-2</v>
      </c>
      <c r="K14" s="109">
        <f t="shared" si="0"/>
        <v>3.1E-2</v>
      </c>
      <c r="L14" s="90"/>
    </row>
    <row r="15" spans="1:12">
      <c r="A15" s="89" t="s">
        <v>249</v>
      </c>
      <c r="B15" s="114">
        <v>2.3E-2</v>
      </c>
      <c r="C15" s="115">
        <v>1.9E-2</v>
      </c>
      <c r="D15" s="116">
        <v>7.5999999999999998E-2</v>
      </c>
      <c r="E15" s="125">
        <v>7.0000000000000007E-2</v>
      </c>
      <c r="F15" s="116"/>
      <c r="G15" s="46" t="str">
        <f t="shared" si="0"/>
        <v xml:space="preserve">Difficultés de trésorerie </v>
      </c>
      <c r="H15" s="109">
        <f t="shared" si="0"/>
        <v>0.10299999999999999</v>
      </c>
      <c r="I15" s="109">
        <f t="shared" si="0"/>
        <v>0.115</v>
      </c>
      <c r="J15" s="109">
        <f t="shared" si="0"/>
        <v>6.4000000000000001E-2</v>
      </c>
      <c r="K15" s="109">
        <f t="shared" si="0"/>
        <v>6.9000000000000006E-2</v>
      </c>
    </row>
    <row r="16" spans="1:12">
      <c r="A16" s="138" t="s">
        <v>266</v>
      </c>
      <c r="B16" s="114">
        <v>9.7000000000000003E-2</v>
      </c>
      <c r="C16" s="115">
        <v>6.3E-2</v>
      </c>
      <c r="D16" s="116">
        <v>0.11</v>
      </c>
      <c r="E16" s="125">
        <v>0.106</v>
      </c>
      <c r="F16" s="116"/>
      <c r="G16" s="46" t="str">
        <f t="shared" ref="G16:G23" si="1">A15</f>
        <v xml:space="preserve">Manque de main d’œuvre qualifiée </v>
      </c>
      <c r="H16" s="109">
        <f t="shared" ref="H16:H23" si="2">B15</f>
        <v>2.3E-2</v>
      </c>
      <c r="I16" s="109">
        <f t="shared" ref="I16:I23" si="3">C15</f>
        <v>1.9E-2</v>
      </c>
      <c r="J16" s="109">
        <f t="shared" ref="J16:J23" si="4">D15</f>
        <v>7.5999999999999998E-2</v>
      </c>
      <c r="K16" s="109">
        <f t="shared" ref="K16:K23" si="5">E15</f>
        <v>7.0000000000000007E-2</v>
      </c>
    </row>
    <row r="17" spans="1:11">
      <c r="A17" s="134" t="s">
        <v>254</v>
      </c>
      <c r="B17" s="114">
        <v>0.126</v>
      </c>
      <c r="C17" s="115">
        <v>0.14599999999999999</v>
      </c>
      <c r="D17" s="116">
        <v>0.123</v>
      </c>
      <c r="E17" s="125">
        <v>0.125</v>
      </c>
      <c r="F17" s="116"/>
      <c r="G17" s="46" t="str">
        <f t="shared" si="1"/>
        <v xml:space="preserve">Coût de l'énergie </v>
      </c>
      <c r="H17" s="109">
        <f t="shared" si="2"/>
        <v>9.7000000000000003E-2</v>
      </c>
      <c r="I17" s="109">
        <f t="shared" si="3"/>
        <v>6.3E-2</v>
      </c>
      <c r="J17" s="109">
        <f t="shared" si="4"/>
        <v>0.11</v>
      </c>
      <c r="K17" s="109">
        <f t="shared" si="5"/>
        <v>0.106</v>
      </c>
    </row>
    <row r="18" spans="1:11">
      <c r="A18" s="89" t="s">
        <v>250</v>
      </c>
      <c r="B18" s="114">
        <v>0.14499999999999999</v>
      </c>
      <c r="C18" s="115">
        <v>0.13800000000000001</v>
      </c>
      <c r="D18" s="116">
        <v>0.158</v>
      </c>
      <c r="E18" s="125">
        <v>0.156</v>
      </c>
      <c r="F18" s="116"/>
      <c r="G18" s="46" t="str">
        <f t="shared" si="1"/>
        <v xml:space="preserve">Concurrence déloyale </v>
      </c>
      <c r="H18" s="109">
        <f t="shared" si="2"/>
        <v>0.126</v>
      </c>
      <c r="I18" s="109">
        <f t="shared" si="3"/>
        <v>0.14599999999999999</v>
      </c>
      <c r="J18" s="109">
        <f t="shared" si="4"/>
        <v>0.123</v>
      </c>
      <c r="K18" s="109">
        <f t="shared" si="5"/>
        <v>0.125</v>
      </c>
    </row>
    <row r="19" spans="1:11">
      <c r="A19" s="134" t="s">
        <v>255</v>
      </c>
      <c r="B19" s="114">
        <v>0.06</v>
      </c>
      <c r="C19" s="115">
        <v>5.8000000000000003E-2</v>
      </c>
      <c r="D19" s="116">
        <v>3.4000000000000002E-2</v>
      </c>
      <c r="E19" s="125">
        <v>3.6999999999999998E-2</v>
      </c>
      <c r="F19" s="116"/>
      <c r="G19" s="46" t="str">
        <f t="shared" si="1"/>
        <v xml:space="preserve">Insécurité </v>
      </c>
      <c r="H19" s="109">
        <f t="shared" si="2"/>
        <v>0.14499999999999999</v>
      </c>
      <c r="I19" s="109">
        <f t="shared" si="3"/>
        <v>0.13800000000000001</v>
      </c>
      <c r="J19" s="109">
        <f t="shared" si="4"/>
        <v>0.158</v>
      </c>
      <c r="K19" s="109">
        <f t="shared" si="5"/>
        <v>0.156</v>
      </c>
    </row>
    <row r="20" spans="1:11">
      <c r="A20" s="89" t="s">
        <v>251</v>
      </c>
      <c r="B20" s="114">
        <v>0.129</v>
      </c>
      <c r="C20" s="115">
        <v>0.13400000000000001</v>
      </c>
      <c r="D20" s="116">
        <v>9.9000000000000005E-2</v>
      </c>
      <c r="E20" s="125">
        <v>0.10199999999999999</v>
      </c>
      <c r="F20" s="116"/>
      <c r="G20" s="46" t="str">
        <f t="shared" si="1"/>
        <v>Trop d'importation des produits similaires</v>
      </c>
      <c r="H20" s="109">
        <f t="shared" si="2"/>
        <v>0.06</v>
      </c>
      <c r="I20" s="109">
        <f t="shared" si="3"/>
        <v>5.8000000000000003E-2</v>
      </c>
      <c r="J20" s="109">
        <f t="shared" si="4"/>
        <v>3.4000000000000002E-2</v>
      </c>
      <c r="K20" s="109">
        <f t="shared" si="5"/>
        <v>3.6999999999999998E-2</v>
      </c>
    </row>
    <row r="21" spans="1:11">
      <c r="A21" s="138" t="s">
        <v>267</v>
      </c>
      <c r="B21" s="114">
        <v>0.06</v>
      </c>
      <c r="C21" s="115">
        <v>7.1999999999999995E-2</v>
      </c>
      <c r="D21" s="116">
        <v>5.3999999999999999E-2</v>
      </c>
      <c r="E21" s="125">
        <v>5.5E-2</v>
      </c>
      <c r="F21" s="116"/>
      <c r="G21" s="46" t="str">
        <f t="shared" si="1"/>
        <v>Pression fiscale élevée</v>
      </c>
      <c r="H21" s="109">
        <f t="shared" si="2"/>
        <v>0.129</v>
      </c>
      <c r="I21" s="109">
        <f t="shared" si="3"/>
        <v>0.13400000000000001</v>
      </c>
      <c r="J21" s="109">
        <f t="shared" si="4"/>
        <v>9.9000000000000005E-2</v>
      </c>
      <c r="K21" s="109">
        <f t="shared" si="5"/>
        <v>0.10199999999999999</v>
      </c>
    </row>
    <row r="22" spans="1:11">
      <c r="A22" s="136" t="s">
        <v>261</v>
      </c>
      <c r="B22" s="114">
        <v>3.9E-2</v>
      </c>
      <c r="C22" s="115">
        <v>3.7999999999999999E-2</v>
      </c>
      <c r="D22" s="116">
        <v>1.9E-2</v>
      </c>
      <c r="E22" s="125">
        <v>2.1000000000000001E-2</v>
      </c>
      <c r="F22" s="116"/>
      <c r="G22" s="46" t="str">
        <f t="shared" si="1"/>
        <v>Difficulté d'accès au financement</v>
      </c>
      <c r="H22" s="109">
        <f t="shared" si="2"/>
        <v>0.06</v>
      </c>
      <c r="I22" s="109">
        <f t="shared" si="3"/>
        <v>7.1999999999999995E-2</v>
      </c>
      <c r="J22" s="109">
        <f t="shared" si="4"/>
        <v>5.3999999999999999E-2</v>
      </c>
      <c r="K22" s="109">
        <f t="shared" si="5"/>
        <v>5.5E-2</v>
      </c>
    </row>
    <row r="23" spans="1:11" ht="15" thickBot="1">
      <c r="A23" s="50"/>
      <c r="B23" s="93"/>
      <c r="C23" s="64"/>
      <c r="D23" s="63"/>
      <c r="E23" s="128"/>
      <c r="F23" s="116"/>
      <c r="G23" s="46" t="str">
        <f t="shared" si="1"/>
        <v xml:space="preserve">Autres </v>
      </c>
      <c r="H23" s="109">
        <f t="shared" si="2"/>
        <v>3.9E-2</v>
      </c>
      <c r="I23" s="109">
        <f t="shared" si="3"/>
        <v>3.7999999999999999E-2</v>
      </c>
      <c r="J23" s="109">
        <f t="shared" si="4"/>
        <v>1.9E-2</v>
      </c>
      <c r="K23" s="109">
        <f t="shared" si="5"/>
        <v>2.1000000000000001E-2</v>
      </c>
    </row>
    <row r="24" spans="1:11">
      <c r="A24" s="123" t="s">
        <v>232</v>
      </c>
      <c r="B24" s="48"/>
      <c r="C24" s="48"/>
      <c r="D24" s="48"/>
      <c r="E24" s="48"/>
      <c r="F24" s="116"/>
    </row>
    <row r="25" spans="1:11">
      <c r="B25" s="48"/>
      <c r="C25" s="48"/>
      <c r="D25" s="48"/>
      <c r="E25" s="48"/>
      <c r="F25" s="116"/>
    </row>
    <row r="26" spans="1:11">
      <c r="B26" s="48"/>
      <c r="C26" s="48"/>
      <c r="D26" s="48"/>
      <c r="E26" s="48"/>
      <c r="F26" s="116"/>
      <c r="H26" s="135" t="s">
        <v>16</v>
      </c>
      <c r="I26" s="135" t="s">
        <v>17</v>
      </c>
    </row>
    <row r="27" spans="1:11">
      <c r="F27" s="48"/>
      <c r="G27" s="108" t="str">
        <f t="shared" ref="G27:I29" si="6">A5</f>
        <v xml:space="preserve">      Bonne</v>
      </c>
      <c r="H27" s="108">
        <f t="shared" si="6"/>
        <v>1.38897637795276E-2</v>
      </c>
      <c r="I27" s="108">
        <f t="shared" si="6"/>
        <v>1.4726780883679E-2</v>
      </c>
    </row>
    <row r="28" spans="1:11">
      <c r="F28" s="48"/>
      <c r="G28" s="108" t="str">
        <f t="shared" si="6"/>
        <v xml:space="preserve">      Moyenne</v>
      </c>
      <c r="H28" s="108">
        <f t="shared" si="6"/>
        <v>0.319464566929134</v>
      </c>
      <c r="I28" s="108">
        <f t="shared" si="6"/>
        <v>0.329302975653742</v>
      </c>
    </row>
    <row r="29" spans="1:11">
      <c r="F29" s="48"/>
      <c r="G29" s="108" t="str">
        <f t="shared" si="6"/>
        <v xml:space="preserve">      Médiocre</v>
      </c>
      <c r="H29" s="108">
        <f t="shared" si="6"/>
        <v>0.63429921259842503</v>
      </c>
      <c r="I29" s="108">
        <f t="shared" si="6"/>
        <v>0.647629696423204</v>
      </c>
    </row>
    <row r="30" spans="1:11">
      <c r="F30" s="48"/>
    </row>
    <row r="70" ht="18" customHeight="1"/>
    <row r="71" hidden="1"/>
  </sheetData>
  <mergeCells count="2">
    <mergeCell ref="A1:E1"/>
    <mergeCell ref="B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horizontalDpi="4294967294" verticalDpi="300" r:id="rId1"/>
  <headerFooter>
    <oddHeader>&amp;C&amp;"Arial Black,Normal"&amp;8TABLEAU DE BORD DE L’ECONOMIE SECTEUR REEL</oddHeader>
    <oddFooter>&amp;C9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theme="3" tint="0.59999389629810485"/>
  </sheetPr>
  <dimension ref="A1:S160"/>
  <sheetViews>
    <sheetView topLeftCell="A22" zoomScaleNormal="100" zoomScaleSheetLayoutView="51" zoomScalePageLayoutView="80" workbookViewId="0">
      <selection activeCell="L3" sqref="L3"/>
    </sheetView>
  </sheetViews>
  <sheetFormatPr baseColWidth="10" defaultColWidth="9.33203125" defaultRowHeight="13.2"/>
  <cols>
    <col min="1" max="1" width="2.44140625" style="216" customWidth="1"/>
    <col min="2" max="2" width="1.33203125" style="216" customWidth="1"/>
    <col min="3" max="3" width="34.33203125" style="214" customWidth="1"/>
    <col min="4" max="4" width="0.6640625" style="216" customWidth="1"/>
    <col min="5" max="5" width="9.6640625" style="216" bestFit="1" customWidth="1"/>
    <col min="6" max="6" width="9.6640625" style="216" customWidth="1"/>
    <col min="7" max="15" width="9.6640625" style="216" bestFit="1" customWidth="1"/>
    <col min="16" max="16" width="10.44140625" style="216" customWidth="1"/>
    <col min="17" max="17" width="8.6640625" style="216" customWidth="1"/>
    <col min="18" max="18" width="8.6640625" style="216" bestFit="1" customWidth="1"/>
    <col min="19" max="16384" width="9.33203125" style="33"/>
  </cols>
  <sheetData>
    <row r="1" spans="2:19" ht="26.7" customHeight="1">
      <c r="B1" s="788" t="s">
        <v>321</v>
      </c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  <c r="P1" s="788"/>
      <c r="Q1" s="788"/>
      <c r="R1" s="788"/>
      <c r="S1" s="788"/>
    </row>
    <row r="2" spans="2:19" ht="16.5" customHeight="1">
      <c r="C2" s="216"/>
    </row>
    <row r="3" spans="2:19" ht="16.5" customHeight="1"/>
    <row r="4" spans="2:19" ht="16.5" customHeight="1">
      <c r="B4" s="657"/>
      <c r="C4" s="658"/>
      <c r="D4" s="657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</row>
    <row r="5" spans="2:19" ht="16.5" customHeight="1" thickBot="1">
      <c r="B5" s="659"/>
      <c r="C5" s="660"/>
      <c r="D5" s="659"/>
      <c r="E5" s="669">
        <v>2007</v>
      </c>
      <c r="F5" s="669">
        <v>2008</v>
      </c>
      <c r="G5" s="669">
        <v>2009</v>
      </c>
      <c r="H5" s="669">
        <v>2010</v>
      </c>
      <c r="I5" s="669">
        <v>2011</v>
      </c>
      <c r="J5" s="669">
        <v>2012</v>
      </c>
      <c r="K5" s="669">
        <v>2013</v>
      </c>
      <c r="L5" s="669">
        <v>2014</v>
      </c>
      <c r="M5" s="669">
        <v>2015</v>
      </c>
      <c r="N5" s="669">
        <v>2016</v>
      </c>
      <c r="O5" s="669">
        <v>2017</v>
      </c>
      <c r="P5" s="669">
        <v>2018</v>
      </c>
      <c r="Q5" s="669">
        <v>2019</v>
      </c>
      <c r="R5" s="669">
        <v>2020</v>
      </c>
      <c r="S5" s="669">
        <v>2021</v>
      </c>
    </row>
    <row r="6" spans="2:19" ht="16.5" customHeight="1" thickTop="1">
      <c r="B6" s="661"/>
      <c r="C6" s="662"/>
      <c r="D6" s="663"/>
      <c r="S6" s="216"/>
    </row>
    <row r="7" spans="2:19" ht="16.5" customHeight="1">
      <c r="B7" s="661"/>
      <c r="C7" s="662" t="s">
        <v>98</v>
      </c>
      <c r="D7" s="664"/>
      <c r="E7" s="217">
        <v>4483.4494526448307</v>
      </c>
      <c r="F7" s="217">
        <v>4586.0839819251314</v>
      </c>
      <c r="G7" s="217">
        <v>4837.0669162563363</v>
      </c>
      <c r="H7" s="217">
        <v>4725.4388535045318</v>
      </c>
      <c r="I7" s="217">
        <v>4814.1504615865988</v>
      </c>
      <c r="J7" s="217">
        <v>4914.1823590422091</v>
      </c>
      <c r="K7" s="217">
        <v>4666.5617531630423</v>
      </c>
      <c r="L7" s="217">
        <v>4740.5677119252377</v>
      </c>
      <c r="M7" s="217">
        <v>4668.0845515898727</v>
      </c>
      <c r="N7" s="217">
        <v>4730.8920152210248</v>
      </c>
      <c r="O7" s="217">
        <v>4792.0579882601514</v>
      </c>
      <c r="P7" s="217">
        <v>4809.038612096715</v>
      </c>
      <c r="Q7" s="218">
        <v>5094.349751837085</v>
      </c>
      <c r="R7" s="218">
        <v>5024.5653358013114</v>
      </c>
      <c r="S7" s="218">
        <v>4945.9294201879457</v>
      </c>
    </row>
    <row r="8" spans="2:19" ht="16.5" customHeight="1">
      <c r="B8" s="661"/>
      <c r="C8" s="662" t="s">
        <v>99</v>
      </c>
      <c r="D8" s="664"/>
      <c r="E8" s="217">
        <v>1735.3916995681498</v>
      </c>
      <c r="F8" s="217">
        <v>1859.145579969646</v>
      </c>
      <c r="G8" s="217">
        <v>1753.8476768961325</v>
      </c>
      <c r="H8" s="217">
        <v>1785.3117930012777</v>
      </c>
      <c r="I8" s="217">
        <v>1795.1828216137378</v>
      </c>
      <c r="J8" s="217">
        <v>1959.4217363921662</v>
      </c>
      <c r="K8" s="217">
        <v>2494.1596369232388</v>
      </c>
      <c r="L8" s="217">
        <v>2667.6690405357645</v>
      </c>
      <c r="M8" s="217">
        <v>2846.2663118264991</v>
      </c>
      <c r="N8" s="217">
        <v>2982.5081859798879</v>
      </c>
      <c r="O8" s="217">
        <v>3155.5499314611134</v>
      </c>
      <c r="P8" s="217">
        <v>3218.3387496583159</v>
      </c>
      <c r="Q8" s="218">
        <v>3436.316215725275</v>
      </c>
      <c r="R8" s="218">
        <v>2423.3261168466402</v>
      </c>
      <c r="S8" s="218">
        <v>2901.1875103066295</v>
      </c>
    </row>
    <row r="9" spans="2:19" ht="16.5" customHeight="1">
      <c r="B9" s="661"/>
      <c r="C9" s="662" t="s">
        <v>50</v>
      </c>
      <c r="D9" s="664"/>
      <c r="E9" s="217">
        <v>8958.8379843299099</v>
      </c>
      <c r="F9" s="217">
        <v>9658.1105230507164</v>
      </c>
      <c r="G9" s="217">
        <v>9105.2007011975056</v>
      </c>
      <c r="H9" s="217">
        <v>9156.4646704627885</v>
      </c>
      <c r="I9" s="217">
        <v>9252.54250645297</v>
      </c>
      <c r="J9" s="217">
        <v>9496.4629047790186</v>
      </c>
      <c r="K9" s="217">
        <v>9534.5457285411121</v>
      </c>
      <c r="L9" s="217">
        <v>9816.6294660812837</v>
      </c>
      <c r="M9" s="217">
        <v>10061.403016740796</v>
      </c>
      <c r="N9" s="217">
        <v>10519.553020678253</v>
      </c>
      <c r="O9" s="217">
        <v>11052.002710767463</v>
      </c>
      <c r="P9" s="217">
        <v>11145.300512782567</v>
      </c>
      <c r="Q9" s="218">
        <v>11699.835287999726</v>
      </c>
      <c r="R9" s="218">
        <v>11034.610751446578</v>
      </c>
      <c r="S9" s="218">
        <v>11846.393540096333</v>
      </c>
    </row>
    <row r="10" spans="2:19" ht="16.5" customHeight="1">
      <c r="B10" s="661"/>
      <c r="C10" s="662"/>
      <c r="D10" s="664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8"/>
      <c r="R10" s="218"/>
      <c r="S10" s="218"/>
    </row>
    <row r="11" spans="2:19" ht="16.5" customHeight="1">
      <c r="B11" s="661"/>
      <c r="C11" s="662" t="s">
        <v>297</v>
      </c>
      <c r="D11" s="664"/>
      <c r="E11" s="217">
        <v>-253.51763578791349</v>
      </c>
      <c r="F11" s="217">
        <v>-295.82372357344138</v>
      </c>
      <c r="G11" s="217">
        <v>-277.77447039616084</v>
      </c>
      <c r="H11" s="217">
        <v>-294.97812219689899</v>
      </c>
      <c r="I11" s="217">
        <v>-313.73420146717422</v>
      </c>
      <c r="J11" s="217">
        <v>-338.62757146181627</v>
      </c>
      <c r="K11" s="217">
        <v>-336.62701888642232</v>
      </c>
      <c r="L11" s="217">
        <v>-357.5765320504845</v>
      </c>
      <c r="M11" s="217">
        <v>-356.76326108836912</v>
      </c>
      <c r="N11" s="217">
        <v>-423.10358158936913</v>
      </c>
      <c r="O11" s="217">
        <v>-492.29055463230259</v>
      </c>
      <c r="P11" s="217">
        <v>-448.29919781435615</v>
      </c>
      <c r="Q11" s="218">
        <v>-556.7786277673315</v>
      </c>
      <c r="R11" s="218">
        <v>-663.65604221722458</v>
      </c>
      <c r="S11" s="218">
        <v>-721.58622581377756</v>
      </c>
    </row>
    <row r="12" spans="2:19" ht="16.5" customHeight="1">
      <c r="B12" s="661"/>
      <c r="C12" s="662"/>
      <c r="D12" s="664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8"/>
      <c r="R12" s="218"/>
      <c r="S12" s="218"/>
    </row>
    <row r="13" spans="2:19" ht="16.5" customHeight="1">
      <c r="B13" s="661"/>
      <c r="C13" s="662" t="s">
        <v>315</v>
      </c>
      <c r="D13" s="664"/>
      <c r="E13" s="217">
        <v>14924.161500754977</v>
      </c>
      <c r="F13" s="217">
        <v>15807.516361372052</v>
      </c>
      <c r="G13" s="217">
        <v>15418.340823953813</v>
      </c>
      <c r="H13" s="217">
        <v>15372.2371947717</v>
      </c>
      <c r="I13" s="217">
        <v>15548.141588186132</v>
      </c>
      <c r="J13" s="217">
        <v>16031.439428751577</v>
      </c>
      <c r="K13" s="217">
        <v>16358.640099740973</v>
      </c>
      <c r="L13" s="217">
        <v>16867.289686491804</v>
      </c>
      <c r="M13" s="217">
        <v>17218.990619068798</v>
      </c>
      <c r="N13" s="217">
        <v>17809.849640289794</v>
      </c>
      <c r="O13" s="217">
        <v>18507.320075856427</v>
      </c>
      <c r="P13" s="217">
        <v>18724.378676723245</v>
      </c>
      <c r="Q13" s="218">
        <v>19673.722627794752</v>
      </c>
      <c r="R13" s="218">
        <v>17818.846161877304</v>
      </c>
      <c r="S13" s="218">
        <v>18971.924244777128</v>
      </c>
    </row>
    <row r="14" spans="2:19" ht="8.25" customHeight="1">
      <c r="B14" s="661"/>
      <c r="C14" s="662"/>
      <c r="D14" s="664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8"/>
      <c r="R14" s="218"/>
      <c r="S14" s="218"/>
    </row>
    <row r="15" spans="2:19" ht="21" customHeight="1">
      <c r="B15" s="661"/>
      <c r="C15" s="662" t="s">
        <v>316</v>
      </c>
      <c r="D15" s="664"/>
      <c r="E15" s="217">
        <v>1049.9266788587063</v>
      </c>
      <c r="F15" s="217">
        <v>1238.8536597031159</v>
      </c>
      <c r="G15" s="217">
        <v>949.80380490336711</v>
      </c>
      <c r="H15" s="217">
        <v>1097.2654913390825</v>
      </c>
      <c r="I15" s="217">
        <v>1181.3201835247171</v>
      </c>
      <c r="J15" s="217">
        <v>1201.7712157393826</v>
      </c>
      <c r="K15" s="217">
        <v>1270.9992265002766</v>
      </c>
      <c r="L15" s="217">
        <v>1351.0391049202271</v>
      </c>
      <c r="M15" s="217">
        <v>1569.9905339011748</v>
      </c>
      <c r="N15" s="217">
        <v>1729.4029741324814</v>
      </c>
      <c r="O15" s="217">
        <v>1800.4714455287296</v>
      </c>
      <c r="P15" s="217">
        <v>2232.116106177144</v>
      </c>
      <c r="Q15" s="218">
        <v>2207.2117863283215</v>
      </c>
      <c r="R15" s="218">
        <v>2500.2990060694128</v>
      </c>
      <c r="S15" s="218">
        <v>2513.4617769389984</v>
      </c>
    </row>
    <row r="16" spans="2:19" ht="12" customHeight="1">
      <c r="B16" s="661"/>
      <c r="C16" s="662"/>
      <c r="D16" s="664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8"/>
      <c r="R16" s="218"/>
      <c r="S16" s="218"/>
    </row>
    <row r="17" spans="1:19" ht="16.5" customHeight="1">
      <c r="B17" s="661"/>
      <c r="C17" s="662" t="s">
        <v>298</v>
      </c>
      <c r="D17" s="664"/>
      <c r="E17" s="217">
        <v>15974.088179613684</v>
      </c>
      <c r="F17" s="217">
        <v>17046.37002107517</v>
      </c>
      <c r="G17" s="217">
        <v>16368.144628857179</v>
      </c>
      <c r="H17" s="217">
        <v>16469.502686110784</v>
      </c>
      <c r="I17" s="217">
        <v>16729.461771710849</v>
      </c>
      <c r="J17" s="217">
        <v>17233.210644490959</v>
      </c>
      <c r="K17" s="217">
        <v>17629.639326241249</v>
      </c>
      <c r="L17" s="217">
        <v>18218.32879141203</v>
      </c>
      <c r="M17" s="217">
        <v>18788.981152969973</v>
      </c>
      <c r="N17" s="217">
        <v>19539.252614422276</v>
      </c>
      <c r="O17" s="217">
        <v>20307.791521385159</v>
      </c>
      <c r="P17" s="217">
        <v>20956.49478290039</v>
      </c>
      <c r="Q17" s="218">
        <v>21880.934414123072</v>
      </c>
      <c r="R17" s="218">
        <v>20319.145167946717</v>
      </c>
      <c r="S17" s="218">
        <v>21485.386021716127</v>
      </c>
    </row>
    <row r="18" spans="1:19" ht="16.5" customHeight="1">
      <c r="B18" s="661"/>
      <c r="C18" s="662"/>
      <c r="D18" s="664"/>
      <c r="E18" s="217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8"/>
      <c r="R18" s="218"/>
      <c r="S18" s="218"/>
    </row>
    <row r="19" spans="1:19" ht="16.5" customHeight="1">
      <c r="B19" s="661"/>
      <c r="C19" s="662" t="s">
        <v>342</v>
      </c>
      <c r="D19" s="664"/>
      <c r="E19" s="217">
        <v>1774.7724851904677</v>
      </c>
      <c r="F19" s="217">
        <v>3515.7575746738212</v>
      </c>
      <c r="G19" s="217">
        <v>3227.6562987446555</v>
      </c>
      <c r="H19" s="217">
        <v>2601.013734377495</v>
      </c>
      <c r="I19" s="217">
        <v>2510.8258875129086</v>
      </c>
      <c r="J19" s="217">
        <v>2488.3094842467681</v>
      </c>
      <c r="K19" s="217">
        <v>2774.9931942162175</v>
      </c>
      <c r="L19" s="217">
        <v>1524.8031997736816</v>
      </c>
      <c r="M19" s="217">
        <v>2071.1423416048528</v>
      </c>
      <c r="N19" s="217">
        <v>2530.7062970026627</v>
      </c>
      <c r="O19" s="217">
        <v>1802.2245616899236</v>
      </c>
      <c r="P19" s="217">
        <v>2775.0926697339964</v>
      </c>
      <c r="Q19" s="218">
        <v>2322.3117652433266</v>
      </c>
      <c r="R19" s="218">
        <v>3961.6533958508708</v>
      </c>
      <c r="S19" s="218">
        <v>1755.5602964368536</v>
      </c>
    </row>
    <row r="20" spans="1:19" ht="16.5" customHeight="1">
      <c r="B20" s="661"/>
      <c r="C20" s="665" t="s">
        <v>390</v>
      </c>
      <c r="D20" s="664"/>
      <c r="E20" s="217">
        <v>6214.9631247560774</v>
      </c>
      <c r="F20" s="217">
        <v>8516.1047187609129</v>
      </c>
      <c r="G20" s="217">
        <v>6998.2442533325366</v>
      </c>
      <c r="H20" s="217">
        <v>6585.9592941294586</v>
      </c>
      <c r="I20" s="217">
        <v>6752.6277303352836</v>
      </c>
      <c r="J20" s="217">
        <v>6519.6541227572425</v>
      </c>
      <c r="K20" s="217">
        <v>7232.9501174101151</v>
      </c>
      <c r="L20" s="217">
        <v>7737.2085551596556</v>
      </c>
      <c r="M20" s="217">
        <v>8243.6697591989014</v>
      </c>
      <c r="N20" s="217">
        <v>8642.7354365817155</v>
      </c>
      <c r="O20" s="217">
        <v>10688.868667825396</v>
      </c>
      <c r="P20" s="217">
        <v>11879.397152527394</v>
      </c>
      <c r="Q20" s="218">
        <v>12420.095341988133</v>
      </c>
      <c r="R20" s="218">
        <v>10360.040541632219</v>
      </c>
      <c r="S20" s="218">
        <v>11673.498587346274</v>
      </c>
    </row>
    <row r="21" spans="1:19" ht="16.5" customHeight="1">
      <c r="B21" s="661"/>
      <c r="C21" s="665" t="s">
        <v>391</v>
      </c>
      <c r="D21" s="664"/>
      <c r="E21" s="217">
        <v>4440.1906395656097</v>
      </c>
      <c r="F21" s="217">
        <v>5000.3471440870917</v>
      </c>
      <c r="G21" s="217">
        <v>3770.5879545878811</v>
      </c>
      <c r="H21" s="217">
        <v>3984.9455597519636</v>
      </c>
      <c r="I21" s="217">
        <v>4241.801842822375</v>
      </c>
      <c r="J21" s="217">
        <v>4031.3446385104744</v>
      </c>
      <c r="K21" s="217">
        <v>4457.9569231938976</v>
      </c>
      <c r="L21" s="217">
        <v>6212.405355385974</v>
      </c>
      <c r="M21" s="217">
        <v>6172.5274175940485</v>
      </c>
      <c r="N21" s="217">
        <v>6112.0291395790528</v>
      </c>
      <c r="O21" s="217">
        <v>8886.6441061354726</v>
      </c>
      <c r="P21" s="217">
        <v>9104.3044827933973</v>
      </c>
      <c r="Q21" s="218">
        <v>10097.783576744807</v>
      </c>
      <c r="R21" s="218">
        <v>6398.3871457813484</v>
      </c>
      <c r="S21" s="218">
        <v>9917.9382909094202</v>
      </c>
    </row>
    <row r="22" spans="1:19" ht="16.5" customHeight="1">
      <c r="B22" s="661"/>
      <c r="C22" s="662"/>
      <c r="D22" s="664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8"/>
      <c r="R22" s="218"/>
      <c r="S22" s="218"/>
    </row>
    <row r="23" spans="1:19" ht="16.5" customHeight="1">
      <c r="B23" s="661"/>
      <c r="C23" s="662" t="s">
        <v>299</v>
      </c>
      <c r="D23" s="664"/>
      <c r="E23" s="217">
        <v>17748.860664804153</v>
      </c>
      <c r="F23" s="217">
        <v>20562.127595748992</v>
      </c>
      <c r="G23" s="217">
        <v>19595.800927601835</v>
      </c>
      <c r="H23" s="217">
        <v>19070.516420488279</v>
      </c>
      <c r="I23" s="217">
        <v>19240.287659223759</v>
      </c>
      <c r="J23" s="217">
        <v>19721.520128737728</v>
      </c>
      <c r="K23" s="217">
        <v>20404.632520457464</v>
      </c>
      <c r="L23" s="217">
        <v>19743.13199118571</v>
      </c>
      <c r="M23" s="217">
        <v>20860.123494574822</v>
      </c>
      <c r="N23" s="217">
        <v>22069.958911424939</v>
      </c>
      <c r="O23" s="217">
        <v>22110.016083075083</v>
      </c>
      <c r="P23" s="217">
        <v>23731.587452634383</v>
      </c>
      <c r="Q23" s="218">
        <v>24203.246179366404</v>
      </c>
      <c r="R23" s="218">
        <v>24280.798563797591</v>
      </c>
      <c r="S23" s="218">
        <v>23240.947580631797</v>
      </c>
    </row>
    <row r="24" spans="1:19" ht="16.5" customHeight="1">
      <c r="B24" s="661"/>
      <c r="C24" s="662"/>
      <c r="D24" s="664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8"/>
      <c r="R24" s="218"/>
      <c r="S24" s="218"/>
    </row>
    <row r="25" spans="1:19" ht="16.5" customHeight="1">
      <c r="B25" s="661"/>
      <c r="C25" s="662" t="s">
        <v>300</v>
      </c>
      <c r="D25" s="664"/>
      <c r="E25" s="217">
        <v>13512.862929063798</v>
      </c>
      <c r="F25" s="217">
        <v>13669.34257385797</v>
      </c>
      <c r="G25" s="217">
        <v>13595.649582764945</v>
      </c>
      <c r="H25" s="217">
        <v>14004.381015208359</v>
      </c>
      <c r="I25" s="217">
        <v>14328.541642599414</v>
      </c>
      <c r="J25" s="217">
        <v>14695.133670274074</v>
      </c>
      <c r="K25" s="217">
        <v>15594.492474428691</v>
      </c>
      <c r="L25" s="217">
        <v>15309.086958628275</v>
      </c>
      <c r="M25" s="217">
        <v>15710.530363975702</v>
      </c>
      <c r="N25" s="217">
        <v>16208.819007669186</v>
      </c>
      <c r="O25" s="217">
        <v>16682.91014207435</v>
      </c>
      <c r="P25" s="217">
        <v>16264.975122606134</v>
      </c>
      <c r="Q25" s="218">
        <v>16706.845887596664</v>
      </c>
      <c r="R25" s="218">
        <v>17429.435018897046</v>
      </c>
      <c r="S25" s="218">
        <v>17895.584312561212</v>
      </c>
    </row>
    <row r="26" spans="1:19" s="223" customFormat="1" ht="39.6">
      <c r="A26" s="220"/>
      <c r="B26" s="661"/>
      <c r="C26" s="665" t="s">
        <v>343</v>
      </c>
      <c r="D26" s="664"/>
      <c r="E26" s="221">
        <v>3039.7154022535533</v>
      </c>
      <c r="F26" s="221">
        <v>2553.7072061922831</v>
      </c>
      <c r="G26" s="221">
        <v>2199.1538329722057</v>
      </c>
      <c r="H26" s="221">
        <v>2085.852693652329</v>
      </c>
      <c r="I26" s="221">
        <v>2135.3544539130976</v>
      </c>
      <c r="J26" s="221">
        <v>2131.5403355986664</v>
      </c>
      <c r="K26" s="221">
        <v>2184.2112431897344</v>
      </c>
      <c r="L26" s="221">
        <v>2247.4319761593242</v>
      </c>
      <c r="M26" s="221">
        <v>2259.0693731531119</v>
      </c>
      <c r="N26" s="221">
        <v>2252.5441377373236</v>
      </c>
      <c r="O26" s="221">
        <v>2566.0062410546661</v>
      </c>
      <c r="P26" s="221">
        <v>1626.7680704031063</v>
      </c>
      <c r="Q26" s="222">
        <v>1627.1466109889368</v>
      </c>
      <c r="R26" s="222">
        <v>2021.9236799452647</v>
      </c>
      <c r="S26" s="222">
        <v>2025.1146214586856</v>
      </c>
    </row>
    <row r="27" spans="1:19" s="223" customFormat="1" ht="24.75" customHeight="1">
      <c r="A27" s="220"/>
      <c r="B27" s="661"/>
      <c r="C27" s="665" t="s">
        <v>344</v>
      </c>
      <c r="D27" s="664"/>
      <c r="E27" s="221">
        <v>10473.147526810244</v>
      </c>
      <c r="F27" s="221">
        <v>11115.635367665687</v>
      </c>
      <c r="G27" s="221">
        <v>11396.495749792739</v>
      </c>
      <c r="H27" s="221">
        <v>11918.52832155603</v>
      </c>
      <c r="I27" s="221">
        <v>12193.187188686315</v>
      </c>
      <c r="J27" s="221">
        <v>12563.593334675406</v>
      </c>
      <c r="K27" s="221">
        <v>13410.281231238956</v>
      </c>
      <c r="L27" s="221">
        <v>13061.65498246895</v>
      </c>
      <c r="M27" s="221">
        <v>13451.46099082259</v>
      </c>
      <c r="N27" s="221">
        <v>13956.274869931864</v>
      </c>
      <c r="O27" s="221">
        <v>14116.903901019685</v>
      </c>
      <c r="P27" s="221">
        <v>14638.207052203028</v>
      </c>
      <c r="Q27" s="222">
        <v>15079.699276607729</v>
      </c>
      <c r="R27" s="222">
        <v>15407.511338951781</v>
      </c>
      <c r="S27" s="222">
        <v>15870.469691102526</v>
      </c>
    </row>
    <row r="28" spans="1:19" ht="12" customHeight="1">
      <c r="B28" s="661"/>
      <c r="C28" s="662"/>
      <c r="D28" s="664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8"/>
      <c r="R28" s="218"/>
      <c r="S28" s="218"/>
    </row>
    <row r="29" spans="1:19" ht="16.5" customHeight="1">
      <c r="B29" s="661"/>
      <c r="C29" s="662" t="s">
        <v>302</v>
      </c>
      <c r="D29" s="664"/>
      <c r="E29" s="217">
        <v>4235.9977357044381</v>
      </c>
      <c r="F29" s="217">
        <v>6892.7860454990614</v>
      </c>
      <c r="G29" s="217">
        <v>6000.1523220413392</v>
      </c>
      <c r="H29" s="217">
        <v>5066.1347516923743</v>
      </c>
      <c r="I29" s="217">
        <v>4911.7457428747639</v>
      </c>
      <c r="J29" s="217">
        <v>5026.3858908917673</v>
      </c>
      <c r="K29" s="217">
        <v>4810.1413096886699</v>
      </c>
      <c r="L29" s="217">
        <v>4434.046185223373</v>
      </c>
      <c r="M29" s="217">
        <v>5149.5939214600221</v>
      </c>
      <c r="N29" s="217">
        <v>5861.14073000798</v>
      </c>
      <c r="O29" s="217">
        <v>5427.1084756397249</v>
      </c>
      <c r="P29" s="217">
        <v>7764.6860879294172</v>
      </c>
      <c r="Q29" s="218">
        <v>8210.6848093635217</v>
      </c>
      <c r="R29" s="218">
        <v>7286.1196255379318</v>
      </c>
      <c r="S29" s="218">
        <v>5345.3632680705841</v>
      </c>
    </row>
    <row r="30" spans="1:19">
      <c r="B30" s="661"/>
      <c r="C30" s="665" t="s">
        <v>303</v>
      </c>
      <c r="D30" s="664"/>
      <c r="E30" s="217">
        <v>4206.1956440841022</v>
      </c>
      <c r="F30" s="217">
        <v>6829.8704113672848</v>
      </c>
      <c r="G30" s="217">
        <v>5936.1121985147702</v>
      </c>
      <c r="H30" s="217">
        <v>4893.1027745972851</v>
      </c>
      <c r="I30" s="217">
        <v>4924.8418634023355</v>
      </c>
      <c r="J30" s="217">
        <v>5075.0075708382383</v>
      </c>
      <c r="K30" s="217">
        <v>4672.9625331652342</v>
      </c>
      <c r="L30" s="217">
        <v>4620.4669903392141</v>
      </c>
      <c r="M30" s="217">
        <v>4669.2273866587457</v>
      </c>
      <c r="N30" s="217">
        <v>5204.8841746665203</v>
      </c>
      <c r="O30" s="217">
        <v>5111.8424228775493</v>
      </c>
      <c r="P30" s="217">
        <v>5657.2520727533865</v>
      </c>
      <c r="Q30" s="218">
        <v>6378.5855925324977</v>
      </c>
      <c r="R30" s="218">
        <v>5721.6400924443033</v>
      </c>
      <c r="S30" s="218">
        <v>6449.6486618809167</v>
      </c>
    </row>
    <row r="31" spans="1:19" ht="16.5" customHeight="1" thickBot="1">
      <c r="B31" s="659"/>
      <c r="C31" s="666" t="s">
        <v>304</v>
      </c>
      <c r="D31" s="667"/>
      <c r="E31" s="224">
        <v>29.802091620335592</v>
      </c>
      <c r="F31" s="224">
        <v>62.915634131777054</v>
      </c>
      <c r="G31" s="224">
        <v>64.040123526568692</v>
      </c>
      <c r="H31" s="224">
        <v>173.03197709508905</v>
      </c>
      <c r="I31" s="224">
        <v>-13.096120527571472</v>
      </c>
      <c r="J31" s="224">
        <v>-48.621679946470884</v>
      </c>
      <c r="K31" s="224">
        <v>137.17877652343546</v>
      </c>
      <c r="L31" s="224">
        <v>-186.4208051158412</v>
      </c>
      <c r="M31" s="224">
        <v>480.36653480127626</v>
      </c>
      <c r="N31" s="224">
        <v>656.25655534145994</v>
      </c>
      <c r="O31" s="224">
        <v>315.26605276217589</v>
      </c>
      <c r="P31" s="224">
        <v>2107.4340151760307</v>
      </c>
      <c r="Q31" s="225">
        <v>1832.0992168310247</v>
      </c>
      <c r="R31" s="225">
        <v>1564.4795330936286</v>
      </c>
      <c r="S31" s="225">
        <v>-1104.2853938103326</v>
      </c>
    </row>
    <row r="32" spans="1:19" ht="16.5" customHeight="1" thickTop="1">
      <c r="C32" s="214" t="s">
        <v>440</v>
      </c>
    </row>
    <row r="33" spans="2:19" ht="16.5" customHeight="1">
      <c r="C33" s="214" t="s">
        <v>309</v>
      </c>
    </row>
    <row r="34" spans="2:19" ht="16.5" customHeight="1">
      <c r="B34" s="788" t="s">
        <v>322</v>
      </c>
      <c r="C34" s="788"/>
      <c r="D34" s="788"/>
      <c r="E34" s="788"/>
      <c r="F34" s="788"/>
      <c r="G34" s="788"/>
      <c r="H34" s="788"/>
      <c r="I34" s="788"/>
      <c r="J34" s="788"/>
      <c r="K34" s="788"/>
      <c r="L34" s="788"/>
      <c r="M34" s="788"/>
      <c r="N34" s="788"/>
      <c r="O34" s="788"/>
      <c r="P34" s="788"/>
      <c r="Q34" s="788"/>
      <c r="R34" s="788"/>
      <c r="S34" s="788"/>
    </row>
    <row r="35" spans="2:19" ht="11.7" customHeight="1">
      <c r="B35" s="788"/>
      <c r="C35" s="788"/>
      <c r="D35" s="788"/>
      <c r="E35" s="788"/>
      <c r="F35" s="788"/>
      <c r="G35" s="788"/>
      <c r="H35" s="788"/>
      <c r="I35" s="788"/>
      <c r="J35" s="788"/>
      <c r="K35" s="788"/>
      <c r="L35" s="788"/>
      <c r="M35" s="788"/>
      <c r="N35" s="788"/>
      <c r="O35" s="788"/>
      <c r="P35" s="788"/>
      <c r="Q35" s="788"/>
      <c r="R35" s="788"/>
      <c r="S35" s="788"/>
    </row>
    <row r="36" spans="2:19" ht="16.5" customHeight="1"/>
    <row r="37" spans="2:19" ht="16.5" customHeight="1">
      <c r="B37" s="670"/>
      <c r="C37" s="671"/>
      <c r="D37" s="670"/>
      <c r="E37" s="681"/>
      <c r="F37" s="681"/>
      <c r="G37" s="681"/>
      <c r="H37" s="681"/>
      <c r="I37" s="681"/>
      <c r="J37" s="681"/>
      <c r="K37" s="681"/>
      <c r="L37" s="681"/>
      <c r="M37" s="681"/>
      <c r="N37" s="681"/>
      <c r="O37" s="681"/>
      <c r="P37" s="681"/>
      <c r="Q37" s="681"/>
      <c r="R37" s="681"/>
      <c r="S37" s="681"/>
    </row>
    <row r="38" spans="2:19" ht="16.5" customHeight="1" thickBot="1">
      <c r="B38" s="672"/>
      <c r="C38" s="673"/>
      <c r="D38" s="672"/>
      <c r="E38" s="669">
        <v>2007</v>
      </c>
      <c r="F38" s="669">
        <v>2008</v>
      </c>
      <c r="G38" s="669">
        <v>2009</v>
      </c>
      <c r="H38" s="669">
        <v>2010</v>
      </c>
      <c r="I38" s="669">
        <v>2011</v>
      </c>
      <c r="J38" s="669">
        <v>2012</v>
      </c>
      <c r="K38" s="669">
        <v>2013</v>
      </c>
      <c r="L38" s="669" t="s">
        <v>345</v>
      </c>
      <c r="M38" s="669" t="s">
        <v>346</v>
      </c>
      <c r="N38" s="669" t="s">
        <v>347</v>
      </c>
      <c r="O38" s="669">
        <v>2017</v>
      </c>
      <c r="P38" s="669">
        <v>2018</v>
      </c>
      <c r="Q38" s="669">
        <v>2019</v>
      </c>
      <c r="R38" s="669">
        <v>2020</v>
      </c>
      <c r="S38" s="669">
        <v>2021</v>
      </c>
    </row>
    <row r="39" spans="2:19" ht="16.5" customHeight="1" thickTop="1">
      <c r="B39" s="674"/>
      <c r="C39" s="675"/>
      <c r="D39" s="676"/>
      <c r="S39" s="216"/>
    </row>
    <row r="40" spans="2:19" ht="16.5" customHeight="1">
      <c r="B40" s="674"/>
      <c r="C40" s="675" t="s">
        <v>98</v>
      </c>
      <c r="D40" s="677"/>
      <c r="E40" s="217">
        <v>4483.4494526448307</v>
      </c>
      <c r="F40" s="217">
        <v>4956.7108863259164</v>
      </c>
      <c r="G40" s="217">
        <v>5731.2851157459882</v>
      </c>
      <c r="H40" s="217">
        <v>6066.6701208627137</v>
      </c>
      <c r="I40" s="217">
        <v>6795.9447301192404</v>
      </c>
      <c r="J40" s="217">
        <v>7116.4856372454869</v>
      </c>
      <c r="K40" s="217">
        <v>7263.7860188218747</v>
      </c>
      <c r="L40" s="217">
        <v>7815.7946401281642</v>
      </c>
      <c r="M40" s="217">
        <v>8550.9577761540022</v>
      </c>
      <c r="N40" s="217">
        <v>9459.6254985156465</v>
      </c>
      <c r="O40" s="217">
        <v>10080.002413338638</v>
      </c>
      <c r="P40" s="217">
        <v>11000.499065174465</v>
      </c>
      <c r="Q40" s="218">
        <v>11715.77291524021</v>
      </c>
      <c r="R40" s="218">
        <v>12207.117414973949</v>
      </c>
      <c r="S40" s="218">
        <v>12926.132930907246</v>
      </c>
    </row>
    <row r="41" spans="2:19" ht="16.5" customHeight="1">
      <c r="B41" s="674"/>
      <c r="C41" s="675" t="s">
        <v>99</v>
      </c>
      <c r="D41" s="677"/>
      <c r="E41" s="217">
        <v>1735.3916995681498</v>
      </c>
      <c r="F41" s="217">
        <v>2125.5882928823999</v>
      </c>
      <c r="G41" s="217">
        <v>2089.0866881851607</v>
      </c>
      <c r="H41" s="217">
        <v>2366.402920630916</v>
      </c>
      <c r="I41" s="217">
        <v>2567.4618787139984</v>
      </c>
      <c r="J41" s="217">
        <v>2851.2514227925876</v>
      </c>
      <c r="K41" s="217">
        <v>3412.9851137854557</v>
      </c>
      <c r="L41" s="217">
        <v>4080.2967015507993</v>
      </c>
      <c r="M41" s="217">
        <v>4183.01536525142</v>
      </c>
      <c r="N41" s="217">
        <v>5031.0922710484556</v>
      </c>
      <c r="O41" s="217">
        <v>5548.6572300595699</v>
      </c>
      <c r="P41" s="217">
        <v>6776.355975162508</v>
      </c>
      <c r="Q41" s="218">
        <v>7662.0193031966519</v>
      </c>
      <c r="R41" s="218">
        <v>6190.7894774436463</v>
      </c>
      <c r="S41" s="218">
        <v>8167.0889679984439</v>
      </c>
    </row>
    <row r="42" spans="2:19" ht="16.5" customHeight="1">
      <c r="B42" s="674"/>
      <c r="C42" s="675" t="s">
        <v>50</v>
      </c>
      <c r="D42" s="677"/>
      <c r="E42" s="217">
        <v>8958.8379843299099</v>
      </c>
      <c r="F42" s="217">
        <v>10373.31990267225</v>
      </c>
      <c r="G42" s="217">
        <v>10298.810965610677</v>
      </c>
      <c r="H42" s="217">
        <v>11562.323185604051</v>
      </c>
      <c r="I42" s="217">
        <v>13103.585783429366</v>
      </c>
      <c r="J42" s="217">
        <v>14489.960496556563</v>
      </c>
      <c r="K42" s="217">
        <v>15617.782730677569</v>
      </c>
      <c r="L42" s="217">
        <v>17106.928699292206</v>
      </c>
      <c r="M42" s="217">
        <v>18974.950089649785</v>
      </c>
      <c r="N42" s="217">
        <v>21473.550728379225</v>
      </c>
      <c r="O42" s="217">
        <v>23669.50200496196</v>
      </c>
      <c r="P42" s="217">
        <v>25445.627085579268</v>
      </c>
      <c r="Q42" s="218">
        <v>29210.361334825695</v>
      </c>
      <c r="R42" s="218">
        <v>28344.550731424712</v>
      </c>
      <c r="S42" s="218">
        <v>31560.602516676681</v>
      </c>
    </row>
    <row r="43" spans="2:19" ht="16.5" customHeight="1">
      <c r="B43" s="674"/>
      <c r="C43" s="675"/>
      <c r="D43" s="67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8"/>
      <c r="R43" s="218"/>
      <c r="S43" s="218"/>
    </row>
    <row r="44" spans="2:19" ht="16.5" customHeight="1">
      <c r="B44" s="674"/>
      <c r="C44" s="675" t="s">
        <v>297</v>
      </c>
      <c r="D44" s="677"/>
      <c r="E44" s="217">
        <v>-253.51763578791349</v>
      </c>
      <c r="F44" s="217">
        <v>-409.92760802320964</v>
      </c>
      <c r="G44" s="217">
        <v>-393.67215436594341</v>
      </c>
      <c r="H44" s="217">
        <v>-441.61538844030633</v>
      </c>
      <c r="I44" s="217">
        <v>-530.39797828123699</v>
      </c>
      <c r="J44" s="217">
        <v>-597.58566964031286</v>
      </c>
      <c r="K44" s="217">
        <v>-634.11647829688138</v>
      </c>
      <c r="L44" s="217">
        <v>-676.40026185185206</v>
      </c>
      <c r="M44" s="217">
        <v>-664.15022494960135</v>
      </c>
      <c r="N44" s="217">
        <v>-817.79120736747598</v>
      </c>
      <c r="O44" s="217">
        <v>-887.69592998164001</v>
      </c>
      <c r="P44" s="217">
        <v>-775.44343839727992</v>
      </c>
      <c r="Q44" s="218">
        <v>-949.84794150216715</v>
      </c>
      <c r="R44" s="218">
        <v>-1222.7382404649379</v>
      </c>
      <c r="S44" s="218">
        <v>-1290.6650322779817</v>
      </c>
    </row>
    <row r="45" spans="2:19" ht="16.5" customHeight="1">
      <c r="B45" s="674"/>
      <c r="C45" s="675"/>
      <c r="D45" s="67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8"/>
      <c r="R45" s="218"/>
      <c r="S45" s="218"/>
    </row>
    <row r="46" spans="2:19" ht="16.5" customHeight="1">
      <c r="B46" s="674"/>
      <c r="C46" s="675" t="s">
        <v>315</v>
      </c>
      <c r="D46" s="677"/>
      <c r="E46" s="217">
        <v>14924.161500754977</v>
      </c>
      <c r="F46" s="217">
        <v>17045.691473857358</v>
      </c>
      <c r="G46" s="217">
        <v>17725.510615175881</v>
      </c>
      <c r="H46" s="217">
        <v>19553.780838657374</v>
      </c>
      <c r="I46" s="217">
        <v>21936.594413981366</v>
      </c>
      <c r="J46" s="217">
        <v>23860.111886954324</v>
      </c>
      <c r="K46" s="217">
        <v>25660.437384988018</v>
      </c>
      <c r="L46" s="217">
        <v>28326.619779119315</v>
      </c>
      <c r="M46" s="217">
        <v>31044.773006105606</v>
      </c>
      <c r="N46" s="217">
        <v>35146.477290575851</v>
      </c>
      <c r="O46" s="217">
        <v>38410.465718378531</v>
      </c>
      <c r="P46" s="217">
        <v>42447.038687518965</v>
      </c>
      <c r="Q46" s="218">
        <v>47638.305611760392</v>
      </c>
      <c r="R46" s="218">
        <v>45519.719383377364</v>
      </c>
      <c r="S46" s="218">
        <v>51363.159383304388</v>
      </c>
    </row>
    <row r="47" spans="2:19" ht="16.5" customHeight="1">
      <c r="B47" s="674"/>
      <c r="C47" s="675"/>
      <c r="D47" s="67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8"/>
      <c r="R47" s="218"/>
      <c r="S47" s="218"/>
    </row>
    <row r="48" spans="2:19" ht="16.5" customHeight="1">
      <c r="B48" s="674"/>
      <c r="C48" s="675" t="s">
        <v>316</v>
      </c>
      <c r="D48" s="677"/>
      <c r="E48" s="217">
        <v>1049.9266788587063</v>
      </c>
      <c r="F48" s="217">
        <v>1276.8209931822403</v>
      </c>
      <c r="G48" s="217">
        <v>1087.0849803865499</v>
      </c>
      <c r="H48" s="217">
        <v>1309.5867224282101</v>
      </c>
      <c r="I48" s="217">
        <v>1457.1976505480498</v>
      </c>
      <c r="J48" s="217">
        <v>1555.3524122690201</v>
      </c>
      <c r="K48" s="217">
        <v>1757.2831535241901</v>
      </c>
      <c r="L48" s="217">
        <v>1913.9638540453202</v>
      </c>
      <c r="M48" s="217">
        <v>2171.4025756195301</v>
      </c>
      <c r="N48" s="217">
        <v>2491.1087049162052</v>
      </c>
      <c r="O48" s="217">
        <v>2648.3768335930286</v>
      </c>
      <c r="P48" s="217">
        <v>3439.2633291511102</v>
      </c>
      <c r="Q48" s="218">
        <v>3396.9108945466814</v>
      </c>
      <c r="R48" s="218">
        <v>3915.9299999999989</v>
      </c>
      <c r="S48" s="218">
        <v>4381.2264803929293</v>
      </c>
    </row>
    <row r="49" spans="2:19" ht="16.5" customHeight="1">
      <c r="B49" s="674"/>
      <c r="C49" s="675"/>
      <c r="D49" s="67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8"/>
      <c r="R49" s="218"/>
      <c r="S49" s="218"/>
    </row>
    <row r="50" spans="2:19" ht="16.5" customHeight="1">
      <c r="B50" s="674"/>
      <c r="C50" s="675" t="s">
        <v>298</v>
      </c>
      <c r="D50" s="677"/>
      <c r="E50" s="217">
        <v>15974.088179613684</v>
      </c>
      <c r="F50" s="217">
        <v>18322.5124670396</v>
      </c>
      <c r="G50" s="217">
        <v>18812.59559556243</v>
      </c>
      <c r="H50" s="217">
        <v>20863.367561085586</v>
      </c>
      <c r="I50" s="217">
        <v>23393.792064529414</v>
      </c>
      <c r="J50" s="217">
        <v>25415.464299223342</v>
      </c>
      <c r="K50" s="217">
        <v>27417.720538512211</v>
      </c>
      <c r="L50" s="217">
        <v>30240.583633164635</v>
      </c>
      <c r="M50" s="217">
        <v>33216.175581725132</v>
      </c>
      <c r="N50" s="217">
        <v>37637.585995492052</v>
      </c>
      <c r="O50" s="217">
        <v>41058.842551971553</v>
      </c>
      <c r="P50" s="217">
        <v>45886.302016670073</v>
      </c>
      <c r="Q50" s="218">
        <v>51035.216506307072</v>
      </c>
      <c r="R50" s="218">
        <v>49435.649383377364</v>
      </c>
      <c r="S50" s="218">
        <v>55744.385863697316</v>
      </c>
    </row>
    <row r="51" spans="2:19" ht="16.5" customHeight="1">
      <c r="B51" s="674"/>
      <c r="C51" s="675"/>
      <c r="D51" s="67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8"/>
      <c r="R51" s="218"/>
      <c r="S51" s="218"/>
    </row>
    <row r="52" spans="2:19" ht="16.5" customHeight="1">
      <c r="B52" s="674"/>
      <c r="C52" s="675" t="s">
        <v>342</v>
      </c>
      <c r="D52" s="677"/>
      <c r="E52" s="217">
        <v>1774.7724851904677</v>
      </c>
      <c r="F52" s="217">
        <v>3470.8253209444047</v>
      </c>
      <c r="G52" s="217">
        <v>4074.815340613337</v>
      </c>
      <c r="H52" s="217">
        <v>2947.1871485204756</v>
      </c>
      <c r="I52" s="217">
        <v>2583.567174009564</v>
      </c>
      <c r="J52" s="217">
        <v>2310.3495440953366</v>
      </c>
      <c r="K52" s="217">
        <v>2693.3111325882937</v>
      </c>
      <c r="L52" s="217">
        <v>1634.6874876561487</v>
      </c>
      <c r="M52" s="217">
        <v>1474.4947911413001</v>
      </c>
      <c r="N52" s="217">
        <v>997.23027842948613</v>
      </c>
      <c r="O52" s="217">
        <v>1452.7192314646454</v>
      </c>
      <c r="P52" s="217">
        <v>2188.5276084677789</v>
      </c>
      <c r="Q52" s="218">
        <v>2935.8113224403569</v>
      </c>
      <c r="R52" s="218">
        <v>4314.0304176820555</v>
      </c>
      <c r="S52" s="218">
        <v>4965.9673352441187</v>
      </c>
    </row>
    <row r="53" spans="2:19" ht="16.5" customHeight="1">
      <c r="B53" s="674"/>
      <c r="C53" s="678" t="s">
        <v>390</v>
      </c>
      <c r="D53" s="677"/>
      <c r="E53" s="217">
        <v>6214.9631247560774</v>
      </c>
      <c r="F53" s="217">
        <v>8547.4803852857731</v>
      </c>
      <c r="G53" s="217">
        <v>7908.0378069541002</v>
      </c>
      <c r="H53" s="217">
        <v>7510.9195578625286</v>
      </c>
      <c r="I53" s="217">
        <v>7898.5522038422596</v>
      </c>
      <c r="J53" s="217">
        <v>7846.0135696032612</v>
      </c>
      <c r="K53" s="217">
        <v>9074.008591212687</v>
      </c>
      <c r="L53" s="217">
        <v>10187.302731374908</v>
      </c>
      <c r="M53" s="217">
        <v>10904.781658458567</v>
      </c>
      <c r="N53" s="217">
        <v>11946.971117868605</v>
      </c>
      <c r="O53" s="217">
        <v>14140.981787439303</v>
      </c>
      <c r="P53" s="217">
        <v>16659.242666569022</v>
      </c>
      <c r="Q53" s="218">
        <v>17442.266037324382</v>
      </c>
      <c r="R53" s="218">
        <v>14271.395935522385</v>
      </c>
      <c r="S53" s="218">
        <v>17661.355365061998</v>
      </c>
    </row>
    <row r="54" spans="2:19" ht="16.5" customHeight="1">
      <c r="B54" s="674"/>
      <c r="C54" s="678" t="s">
        <v>391</v>
      </c>
      <c r="D54" s="677"/>
      <c r="E54" s="217">
        <v>4440.1906395656097</v>
      </c>
      <c r="F54" s="217">
        <v>5076.6550643413684</v>
      </c>
      <c r="G54" s="217">
        <v>3833.2224663407633</v>
      </c>
      <c r="H54" s="217">
        <v>4563.732409342053</v>
      </c>
      <c r="I54" s="217">
        <v>5314.9850298326955</v>
      </c>
      <c r="J54" s="217">
        <v>5535.6640255079246</v>
      </c>
      <c r="K54" s="217">
        <v>6380.6974586243932</v>
      </c>
      <c r="L54" s="217">
        <v>8552.6152437187593</v>
      </c>
      <c r="M54" s="217">
        <v>9430.286867317267</v>
      </c>
      <c r="N54" s="217">
        <v>10949.740839439119</v>
      </c>
      <c r="O54" s="217">
        <v>12688.262555974658</v>
      </c>
      <c r="P54" s="217">
        <v>14470.715058101243</v>
      </c>
      <c r="Q54" s="218">
        <v>14506.454714884025</v>
      </c>
      <c r="R54" s="218">
        <v>9957.3655178403296</v>
      </c>
      <c r="S54" s="218">
        <v>12695.388029817879</v>
      </c>
    </row>
    <row r="55" spans="2:19" ht="16.5" customHeight="1">
      <c r="B55" s="674"/>
      <c r="C55" s="675"/>
      <c r="D55" s="67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8"/>
      <c r="R55" s="218"/>
      <c r="S55" s="218"/>
    </row>
    <row r="56" spans="2:19" ht="16.5" customHeight="1">
      <c r="B56" s="674"/>
      <c r="C56" s="675" t="s">
        <v>299</v>
      </c>
      <c r="D56" s="677"/>
      <c r="E56" s="217">
        <v>17748.860664804153</v>
      </c>
      <c r="F56" s="217">
        <v>21793.337787984005</v>
      </c>
      <c r="G56" s="217">
        <v>22887.410936175766</v>
      </c>
      <c r="H56" s="217">
        <v>23810.554709606062</v>
      </c>
      <c r="I56" s="217">
        <v>25977.359238538978</v>
      </c>
      <c r="J56" s="217">
        <v>27725.813843318676</v>
      </c>
      <c r="K56" s="217">
        <v>30111.031671100503</v>
      </c>
      <c r="L56" s="217">
        <v>31875.271120820787</v>
      </c>
      <c r="M56" s="217">
        <v>34690.670372866429</v>
      </c>
      <c r="N56" s="217">
        <v>38634.81627392154</v>
      </c>
      <c r="O56" s="217">
        <v>42511.561783436198</v>
      </c>
      <c r="P56" s="217">
        <v>48074.829625137849</v>
      </c>
      <c r="Q56" s="218">
        <v>53971.027828747436</v>
      </c>
      <c r="R56" s="218">
        <v>53749.679801059421</v>
      </c>
      <c r="S56" s="218">
        <v>60710.358317955346</v>
      </c>
    </row>
    <row r="57" spans="2:19" ht="16.5" customHeight="1">
      <c r="B57" s="674"/>
      <c r="C57" s="675"/>
      <c r="D57" s="67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8"/>
      <c r="R57" s="218"/>
      <c r="S57" s="218"/>
    </row>
    <row r="58" spans="2:19" ht="16.5" customHeight="1">
      <c r="B58" s="674"/>
      <c r="C58" s="675" t="s">
        <v>300</v>
      </c>
      <c r="D58" s="677"/>
      <c r="E58" s="217">
        <v>13512.862929063798</v>
      </c>
      <c r="F58" s="217">
        <v>14694.078704735359</v>
      </c>
      <c r="G58" s="217">
        <v>15885.006907407096</v>
      </c>
      <c r="H58" s="217">
        <v>18171.730404396832</v>
      </c>
      <c r="I58" s="217">
        <v>20514.638775083462</v>
      </c>
      <c r="J58" s="217">
        <v>22599.796436623612</v>
      </c>
      <c r="K58" s="217">
        <v>25583.573083932417</v>
      </c>
      <c r="L58" s="217">
        <v>26888.394984933846</v>
      </c>
      <c r="M58" s="217">
        <v>29378.785477133868</v>
      </c>
      <c r="N58" s="217">
        <v>32475.055514001364</v>
      </c>
      <c r="O58" s="217">
        <v>36021.645256918979</v>
      </c>
      <c r="P58" s="217">
        <v>39289.389396611135</v>
      </c>
      <c r="Q58" s="218">
        <v>43891.733648343376</v>
      </c>
      <c r="R58" s="218">
        <v>47311.168168254801</v>
      </c>
      <c r="S58" s="218">
        <v>52294.177544565624</v>
      </c>
    </row>
    <row r="59" spans="2:19" ht="39.6">
      <c r="B59" s="674"/>
      <c r="C59" s="678" t="s">
        <v>343</v>
      </c>
      <c r="D59" s="677"/>
      <c r="E59" s="217">
        <v>3039.7154022535533</v>
      </c>
      <c r="F59" s="217">
        <v>2579.2558856938931</v>
      </c>
      <c r="G59" s="217">
        <v>2353.1987240267472</v>
      </c>
      <c r="H59" s="217">
        <v>2736.454846911367</v>
      </c>
      <c r="I59" s="217">
        <v>3302.528221042855</v>
      </c>
      <c r="J59" s="217">
        <v>3814.2748549877178</v>
      </c>
      <c r="K59" s="217">
        <v>4289.9601635952386</v>
      </c>
      <c r="L59" s="217">
        <v>4778.0129583438174</v>
      </c>
      <c r="M59" s="217">
        <v>5029.0353408442479</v>
      </c>
      <c r="N59" s="217">
        <v>5555.7937083475945</v>
      </c>
      <c r="O59" s="217">
        <v>6619.7393930386088</v>
      </c>
      <c r="P59" s="217">
        <v>6242.0537316948939</v>
      </c>
      <c r="Q59" s="218">
        <v>7709.440605150402</v>
      </c>
      <c r="R59" s="218">
        <v>9256.316778799468</v>
      </c>
      <c r="S59" s="218">
        <v>9595.6773922953253</v>
      </c>
    </row>
    <row r="60" spans="2:19" ht="22.5" customHeight="1">
      <c r="B60" s="674"/>
      <c r="C60" s="678" t="s">
        <v>318</v>
      </c>
      <c r="D60" s="677"/>
      <c r="E60" s="217">
        <v>10473.147526810244</v>
      </c>
      <c r="F60" s="217">
        <v>12114.822819041465</v>
      </c>
      <c r="G60" s="217">
        <v>13531.80818338035</v>
      </c>
      <c r="H60" s="217">
        <v>15435.275557485467</v>
      </c>
      <c r="I60" s="217">
        <v>17212.110554040606</v>
      </c>
      <c r="J60" s="217">
        <v>18785.521581635894</v>
      </c>
      <c r="K60" s="217">
        <v>21293.612920337178</v>
      </c>
      <c r="L60" s="217">
        <v>22110.382026590029</v>
      </c>
      <c r="M60" s="217">
        <v>24349.750136289622</v>
      </c>
      <c r="N60" s="217">
        <v>26919.261805653769</v>
      </c>
      <c r="O60" s="217">
        <v>29401.905863880369</v>
      </c>
      <c r="P60" s="217">
        <v>33047.335664916245</v>
      </c>
      <c r="Q60" s="218">
        <v>36182.293043192971</v>
      </c>
      <c r="R60" s="218">
        <v>38054.851389455333</v>
      </c>
      <c r="S60" s="218">
        <v>42698.500152270295</v>
      </c>
    </row>
    <row r="61" spans="2:19" ht="16.5" customHeight="1">
      <c r="B61" s="674"/>
      <c r="C61" s="675"/>
      <c r="D61" s="677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8"/>
      <c r="R61" s="218"/>
      <c r="S61" s="218"/>
    </row>
    <row r="62" spans="2:19" ht="16.5" customHeight="1">
      <c r="B62" s="674"/>
      <c r="C62" s="675" t="s">
        <v>302</v>
      </c>
      <c r="D62" s="677"/>
      <c r="E62" s="217">
        <v>4235.9977357044381</v>
      </c>
      <c r="F62" s="217">
        <v>7099.2583096444814</v>
      </c>
      <c r="G62" s="217">
        <v>7002.4047115993717</v>
      </c>
      <c r="H62" s="217">
        <v>5638.8236618355895</v>
      </c>
      <c r="I62" s="217">
        <v>5462.7233891312844</v>
      </c>
      <c r="J62" s="217">
        <v>5126.0243536087446</v>
      </c>
      <c r="K62" s="217">
        <v>4527.4644079463451</v>
      </c>
      <c r="L62" s="217">
        <v>4986.8807942529575</v>
      </c>
      <c r="M62" s="217">
        <v>5311.8935729789719</v>
      </c>
      <c r="N62" s="217">
        <v>6159.7648360811809</v>
      </c>
      <c r="O62" s="217">
        <v>6489.9154036481241</v>
      </c>
      <c r="P62" s="217">
        <v>9499.8297456362307</v>
      </c>
      <c r="Q62" s="218">
        <v>11576.853074614062</v>
      </c>
      <c r="R62" s="218">
        <v>8757.6860084041491</v>
      </c>
      <c r="S62" s="218">
        <v>8416.1807733897222</v>
      </c>
    </row>
    <row r="63" spans="2:19" ht="16.5" customHeight="1">
      <c r="B63" s="674"/>
      <c r="C63" s="678" t="s">
        <v>303</v>
      </c>
      <c r="D63" s="677"/>
      <c r="E63" s="217">
        <v>4206.1956440841022</v>
      </c>
      <c r="F63" s="217">
        <v>6924.2373615412516</v>
      </c>
      <c r="G63" s="217">
        <v>6990.4474589261945</v>
      </c>
      <c r="H63" s="217">
        <v>5400.6692365846238</v>
      </c>
      <c r="I63" s="217">
        <v>5774.9973134824158</v>
      </c>
      <c r="J63" s="217">
        <v>5938.5082929207319</v>
      </c>
      <c r="K63" s="217">
        <v>5416.3186964526149</v>
      </c>
      <c r="L63" s="217">
        <v>5527.4194467490224</v>
      </c>
      <c r="M63" s="217">
        <v>6297.6116873888859</v>
      </c>
      <c r="N63" s="217">
        <v>7142.5808287399941</v>
      </c>
      <c r="O63" s="217">
        <v>7447.8375374826119</v>
      </c>
      <c r="P63" s="217">
        <v>9650.817281878537</v>
      </c>
      <c r="Q63" s="218">
        <v>10843.862730844161</v>
      </c>
      <c r="R63" s="218">
        <v>9653.8713857261137</v>
      </c>
      <c r="S63" s="218">
        <v>12913.85490863192</v>
      </c>
    </row>
    <row r="64" spans="2:19" ht="16.5" customHeight="1" thickBot="1">
      <c r="B64" s="672"/>
      <c r="C64" s="679" t="s">
        <v>304</v>
      </c>
      <c r="D64" s="680"/>
      <c r="E64" s="224">
        <v>29.802091620335592</v>
      </c>
      <c r="F64" s="224">
        <v>175.02094810322933</v>
      </c>
      <c r="G64" s="224">
        <v>11.957252673177464</v>
      </c>
      <c r="H64" s="224">
        <v>238.15442525096529</v>
      </c>
      <c r="I64" s="224">
        <v>-312.27392435113103</v>
      </c>
      <c r="J64" s="224">
        <v>-812.48393931198711</v>
      </c>
      <c r="K64" s="224">
        <v>-888.85428850627011</v>
      </c>
      <c r="L64" s="224">
        <v>-540.53865249606474</v>
      </c>
      <c r="M64" s="224">
        <v>-985.71811440991439</v>
      </c>
      <c r="N64" s="224">
        <v>-982.81599265881312</v>
      </c>
      <c r="O64" s="224">
        <v>-957.92213383448745</v>
      </c>
      <c r="P64" s="224">
        <v>-150.98753624230551</v>
      </c>
      <c r="Q64" s="225">
        <v>732.99034376990141</v>
      </c>
      <c r="R64" s="225">
        <v>-896.18537732196398</v>
      </c>
      <c r="S64" s="225">
        <v>-4497.6741352421986</v>
      </c>
    </row>
    <row r="65" spans="3:3" ht="16.5" customHeight="1" thickTop="1">
      <c r="C65" s="214" t="s">
        <v>440</v>
      </c>
    </row>
    <row r="66" spans="3:3" ht="16.5" customHeight="1">
      <c r="C66" s="214" t="s">
        <v>309</v>
      </c>
    </row>
    <row r="67" spans="3:3" ht="16.5" customHeight="1"/>
    <row r="68" spans="3:3" ht="25.5" customHeight="1"/>
    <row r="69" spans="3:3" ht="16.5" customHeight="1"/>
    <row r="70" spans="3:3" ht="16.5" customHeight="1"/>
    <row r="71" spans="3:3" ht="16.5" customHeight="1"/>
    <row r="72" spans="3:3" ht="16.5" customHeight="1"/>
    <row r="73" spans="3:3" ht="16.5" customHeight="1"/>
    <row r="74" spans="3:3" ht="16.5" customHeight="1"/>
    <row r="75" spans="3:3" ht="16.5" customHeight="1"/>
    <row r="76" spans="3:3" ht="16.5" customHeight="1"/>
    <row r="77" spans="3:3" ht="16.5" customHeight="1"/>
    <row r="78" spans="3:3" ht="16.5" customHeight="1"/>
    <row r="79" spans="3:3" ht="16.5" customHeight="1"/>
    <row r="80" spans="3:3" ht="16.5" customHeight="1"/>
    <row r="81" spans="1:18" ht="16.5" customHeight="1"/>
    <row r="82" spans="1:18" ht="16.5" customHeight="1"/>
    <row r="83" spans="1:18" ht="16.5" customHeight="1"/>
    <row r="84" spans="1:18" ht="16.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</row>
    <row r="85" spans="1:18" ht="16.5" customHeight="1"/>
    <row r="86" spans="1:18" ht="16.5" customHeight="1"/>
    <row r="87" spans="1:18" ht="16.5" customHeight="1"/>
    <row r="88" spans="1:18" ht="16.5" customHeight="1"/>
    <row r="89" spans="1:18" ht="16.5" customHeight="1"/>
    <row r="90" spans="1:18" ht="16.5" customHeight="1"/>
    <row r="91" spans="1:18" ht="16.5" customHeight="1"/>
    <row r="92" spans="1:18" ht="16.5" customHeight="1"/>
    <row r="93" spans="1:18" s="223" customFormat="1" ht="28.5" customHeight="1"/>
    <row r="94" spans="1:18" s="223" customFormat="1" ht="21.6" customHeight="1"/>
    <row r="95" spans="1:18" ht="16.5" customHeight="1"/>
    <row r="96" spans="1:18" ht="16.5" customHeight="1"/>
    <row r="97" spans="1:18" ht="16.5" customHeight="1"/>
    <row r="98" spans="1:18" ht="16.5" customHeight="1"/>
    <row r="99" spans="1:18" ht="16.5" customHeight="1"/>
    <row r="100" spans="1:18" ht="16.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</row>
    <row r="101" spans="1:18" ht="16.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</row>
    <row r="102" spans="1:18" ht="16.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</row>
    <row r="103" spans="1:18" ht="16.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</row>
    <row r="104" spans="1:18" ht="16.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</row>
    <row r="105" spans="1:18" ht="16.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</row>
    <row r="106" spans="1:18" ht="16.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</row>
    <row r="107" spans="1:18" ht="16.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</row>
    <row r="108" spans="1:18" ht="16.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</row>
    <row r="109" spans="1:18" ht="16.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</row>
    <row r="110" spans="1:18" ht="16.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</row>
    <row r="111" spans="1:18" ht="16.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</row>
    <row r="112" spans="1:18" ht="16.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</row>
    <row r="113" s="33" customFormat="1" ht="16.5" customHeight="1"/>
    <row r="114" s="33" customFormat="1" ht="16.5" customHeight="1"/>
    <row r="115" s="33" customFormat="1" ht="16.5" customHeight="1"/>
    <row r="116" s="33" customFormat="1" ht="16.5" customHeight="1"/>
    <row r="117" s="33" customFormat="1" ht="16.5" customHeight="1"/>
    <row r="118" s="33" customFormat="1" ht="16.5" customHeight="1"/>
    <row r="119" s="33" customFormat="1" ht="16.5" customHeight="1"/>
    <row r="120" s="33" customFormat="1" ht="16.5" customHeight="1"/>
    <row r="121" s="33" customFormat="1" ht="25.5" customHeight="1"/>
    <row r="122" s="33" customFormat="1" ht="16.5" customHeight="1"/>
    <row r="123" s="33" customFormat="1" ht="16.5" customHeight="1"/>
    <row r="124" s="33" customFormat="1" ht="16.5" customHeight="1"/>
    <row r="125" s="33" customFormat="1" ht="16.5" customHeight="1"/>
    <row r="126" s="33" customFormat="1" ht="16.5" customHeight="1"/>
    <row r="127" s="33" customFormat="1" ht="16.5" customHeight="1"/>
    <row r="128" s="33" customFormat="1" ht="16.5" customHeight="1"/>
    <row r="129" s="33" customFormat="1" ht="16.5" customHeight="1"/>
    <row r="130" s="33" customFormat="1" ht="16.5" customHeight="1"/>
    <row r="131" s="33" customFormat="1" ht="16.5" customHeight="1"/>
    <row r="132" s="33" customFormat="1" ht="16.5" customHeight="1"/>
    <row r="133" s="33" customFormat="1" ht="16.5" customHeight="1"/>
    <row r="134" s="33" customFormat="1" ht="16.5" customHeight="1"/>
    <row r="135" s="33" customFormat="1" ht="16.5" customHeight="1"/>
    <row r="136" s="33" customFormat="1" ht="16.5" customHeight="1"/>
    <row r="137" s="33" customFormat="1" ht="16.5" customHeight="1"/>
    <row r="138" s="33" customFormat="1" ht="16.5" customHeight="1"/>
    <row r="139" s="33" customFormat="1" ht="16.5" customHeight="1"/>
    <row r="140" s="33" customFormat="1" ht="16.5" customHeight="1"/>
    <row r="141" s="33" customFormat="1" ht="16.5" customHeight="1"/>
    <row r="142" s="33" customFormat="1" ht="16.5" customHeight="1"/>
    <row r="143" s="33" customFormat="1" ht="16.5" customHeight="1"/>
    <row r="144" s="33" customFormat="1" ht="16.5" customHeight="1"/>
    <row r="145" s="33" customFormat="1" ht="16.5" customHeight="1"/>
    <row r="146" s="223" customFormat="1" ht="26.7" customHeight="1"/>
    <row r="147" s="223" customFormat="1" ht="27.6" customHeight="1"/>
    <row r="148" s="33" customFormat="1" ht="16.5" customHeight="1"/>
    <row r="149" s="33" customFormat="1" ht="16.5" customHeight="1"/>
    <row r="150" s="33" customFormat="1" ht="16.5" customHeight="1"/>
    <row r="151" s="33" customFormat="1" ht="16.5" customHeight="1"/>
    <row r="152" s="33" customFormat="1" ht="16.5" customHeight="1"/>
    <row r="153" s="33" customFormat="1" ht="16.5" customHeight="1"/>
    <row r="154" s="33" customFormat="1"/>
    <row r="155" s="33" customFormat="1"/>
    <row r="156" s="33" customFormat="1"/>
    <row r="157" s="33" customFormat="1"/>
    <row r="158" s="33" customFormat="1"/>
    <row r="159" s="33" customFormat="1"/>
    <row r="160" s="33" customFormat="1"/>
  </sheetData>
  <mergeCells count="2">
    <mergeCell ref="B1:S1"/>
    <mergeCell ref="B34:S35"/>
  </mergeCells>
  <printOptions horizontalCentered="1" verticalCentered="1"/>
  <pageMargins left="0" right="0" top="0.98425196850393704" bottom="0.39370078740157483" header="0" footer="0"/>
  <pageSetup paperSize="9" scale="75" firstPageNumber="5" fitToWidth="2" fitToHeight="2" orientation="landscape" useFirstPageNumber="1" r:id="rId1"/>
  <headerFooter>
    <oddHeader>&amp;L&amp;G&amp;R&amp;G</oddHeader>
    <oddFooter xml:space="preserve">&amp;C&amp;"Arial Black,Normal"&amp;12&amp;K03+000&amp;P&amp;R&amp;"Arial Black,Normal"&amp;14&amp;K03+000Janvier 2024 | N°53&amp;G       </oddFooter>
  </headerFooter>
  <rowBreaks count="1" manualBreakCount="1">
    <brk id="33" max="18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T85"/>
  <sheetViews>
    <sheetView zoomScale="85" zoomScaleNormal="85" zoomScalePageLayoutView="70" workbookViewId="0">
      <selection activeCell="C57" sqref="C57"/>
    </sheetView>
  </sheetViews>
  <sheetFormatPr baseColWidth="10" defaultColWidth="10.6640625" defaultRowHeight="13.2"/>
  <cols>
    <col min="1" max="1" width="10.6640625" style="33"/>
    <col min="2" max="2" width="1.33203125" style="33" customWidth="1"/>
    <col min="3" max="3" width="40.6640625" style="33" customWidth="1"/>
    <col min="4" max="4" width="0.6640625" style="33" customWidth="1"/>
    <col min="5" max="5" width="8.109375" style="33" customWidth="1"/>
    <col min="6" max="16384" width="10.6640625" style="33"/>
  </cols>
  <sheetData>
    <row r="1" spans="1:20" ht="26.7" customHeight="1">
      <c r="B1" s="788" t="s">
        <v>443</v>
      </c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  <c r="P1" s="788"/>
      <c r="Q1" s="788"/>
      <c r="R1" s="788"/>
      <c r="S1" s="788"/>
    </row>
    <row r="2" spans="1:20">
      <c r="A2" s="216"/>
      <c r="B2" s="216"/>
      <c r="C2" s="214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</row>
    <row r="3" spans="1:20">
      <c r="A3" s="216"/>
      <c r="B3" s="216"/>
      <c r="C3" s="214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</row>
    <row r="4" spans="1:20">
      <c r="A4" s="216"/>
      <c r="B4" s="670"/>
      <c r="C4" s="671"/>
      <c r="D4" s="670"/>
      <c r="E4" s="681"/>
      <c r="F4" s="681"/>
      <c r="G4" s="681"/>
      <c r="H4" s="681"/>
      <c r="I4" s="681"/>
      <c r="J4" s="681"/>
      <c r="K4" s="681"/>
      <c r="L4" s="681"/>
      <c r="M4" s="681"/>
      <c r="N4" s="681"/>
      <c r="O4" s="681"/>
      <c r="P4" s="681"/>
      <c r="Q4" s="681"/>
      <c r="R4" s="681"/>
      <c r="S4" s="681"/>
      <c r="T4" s="681"/>
    </row>
    <row r="5" spans="1:20" ht="14.4" thickBot="1">
      <c r="A5" s="216"/>
      <c r="B5" s="672"/>
      <c r="C5" s="673"/>
      <c r="D5" s="672"/>
      <c r="E5" s="669">
        <v>2007</v>
      </c>
      <c r="F5" s="669">
        <v>2008</v>
      </c>
      <c r="G5" s="669">
        <v>2009</v>
      </c>
      <c r="H5" s="669">
        <v>2010</v>
      </c>
      <c r="I5" s="669">
        <v>2011</v>
      </c>
      <c r="J5" s="669">
        <v>2012</v>
      </c>
      <c r="K5" s="669">
        <v>2013</v>
      </c>
      <c r="L5" s="669">
        <v>2014</v>
      </c>
      <c r="M5" s="669">
        <v>2015</v>
      </c>
      <c r="N5" s="669">
        <v>2016</v>
      </c>
      <c r="O5" s="669">
        <v>2017</v>
      </c>
      <c r="P5" s="669">
        <v>2018</v>
      </c>
      <c r="Q5" s="669">
        <v>2019</v>
      </c>
      <c r="R5" s="669">
        <v>2020</v>
      </c>
      <c r="S5" s="669">
        <v>2021</v>
      </c>
      <c r="T5" s="669"/>
    </row>
    <row r="6" spans="1:20" ht="13.8" thickTop="1">
      <c r="A6" s="216"/>
      <c r="B6" s="674"/>
      <c r="C6" s="675"/>
      <c r="D6" s="67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</row>
    <row r="7" spans="1:20" ht="18" customHeight="1">
      <c r="A7" s="216"/>
      <c r="B7" s="674"/>
      <c r="C7" s="675" t="s">
        <v>98</v>
      </c>
      <c r="D7" s="677"/>
      <c r="E7" s="217"/>
      <c r="F7" s="705">
        <v>2.2891867158166823E-2</v>
      </c>
      <c r="G7" s="705">
        <v>5.4727068959135927E-2</v>
      </c>
      <c r="H7" s="705">
        <v>-2.307763458401757E-2</v>
      </c>
      <c r="I7" s="705">
        <v>1.8773199872489155E-2</v>
      </c>
      <c r="J7" s="705">
        <v>2.0778722695476981E-2</v>
      </c>
      <c r="K7" s="705">
        <v>-5.0388973747288679E-2</v>
      </c>
      <c r="L7" s="705">
        <v>1.5858776263280694E-2</v>
      </c>
      <c r="M7" s="705">
        <v>-1.5289974690800956E-2</v>
      </c>
      <c r="N7" s="705">
        <v>1.3454654245660835E-2</v>
      </c>
      <c r="O7" s="705">
        <v>1.2929057108539643E-2</v>
      </c>
      <c r="P7" s="705">
        <v>3.5434929790423286E-3</v>
      </c>
      <c r="Q7" s="705">
        <v>5.9328103339136185E-2</v>
      </c>
      <c r="R7" s="705">
        <v>-1.3698395170180122E-2</v>
      </c>
      <c r="S7" s="705">
        <v>-1.5650292186085157E-2</v>
      </c>
    </row>
    <row r="8" spans="1:20" ht="18" customHeight="1">
      <c r="A8" s="216"/>
      <c r="B8" s="674"/>
      <c r="C8" s="675" t="s">
        <v>99</v>
      </c>
      <c r="D8" s="677"/>
      <c r="E8" s="217"/>
      <c r="F8" s="705">
        <v>7.1311785363668667E-2</v>
      </c>
      <c r="G8" s="705">
        <v>-5.6637793300314154E-2</v>
      </c>
      <c r="H8" s="705">
        <v>1.7940050621060077E-2</v>
      </c>
      <c r="I8" s="705">
        <v>5.5290222420285584E-3</v>
      </c>
      <c r="J8" s="705">
        <v>9.1488684495537598E-2</v>
      </c>
      <c r="K8" s="705">
        <v>0.2729059755740344</v>
      </c>
      <c r="L8" s="705">
        <v>6.9566278374452617E-2</v>
      </c>
      <c r="M8" s="705">
        <v>6.694881133188324E-2</v>
      </c>
      <c r="N8" s="705">
        <v>4.7866875136487241E-2</v>
      </c>
      <c r="O8" s="705">
        <v>5.8018866903586819E-2</v>
      </c>
      <c r="P8" s="705">
        <v>1.9897900385347222E-2</v>
      </c>
      <c r="Q8" s="705">
        <v>6.7729808147169557E-2</v>
      </c>
      <c r="R8" s="705">
        <v>-0.2947895465041861</v>
      </c>
      <c r="S8" s="705">
        <v>0.19719235893921194</v>
      </c>
    </row>
    <row r="9" spans="1:20" ht="18" customHeight="1">
      <c r="A9" s="216"/>
      <c r="B9" s="674"/>
      <c r="C9" s="675" t="s">
        <v>50</v>
      </c>
      <c r="D9" s="677"/>
      <c r="E9" s="217"/>
      <c r="F9" s="705">
        <v>7.8053932881018584E-2</v>
      </c>
      <c r="G9" s="705">
        <v>-5.7248239242406407E-2</v>
      </c>
      <c r="H9" s="705">
        <v>5.6301855332570039E-3</v>
      </c>
      <c r="I9" s="705">
        <v>1.0492896488762948E-2</v>
      </c>
      <c r="J9" s="705">
        <v>2.6362526641291462E-2</v>
      </c>
      <c r="K9" s="705">
        <v>4.0102113959639141E-3</v>
      </c>
      <c r="L9" s="705">
        <v>2.9585440730099055E-2</v>
      </c>
      <c r="M9" s="705">
        <v>2.4934581824165081E-2</v>
      </c>
      <c r="N9" s="705">
        <v>4.5535399305162372E-2</v>
      </c>
      <c r="O9" s="705">
        <v>5.0615238978555022E-2</v>
      </c>
      <c r="P9" s="706">
        <v>8.4417100191449546E-3</v>
      </c>
      <c r="Q9" s="705">
        <v>4.9755031242195935E-2</v>
      </c>
      <c r="R9" s="705">
        <v>-5.6857598434351786E-2</v>
      </c>
      <c r="S9" s="705">
        <v>7.3566961892455929E-2</v>
      </c>
    </row>
    <row r="10" spans="1:20" ht="18" customHeight="1">
      <c r="A10" s="216"/>
      <c r="B10" s="674"/>
      <c r="C10" s="675"/>
      <c r="D10" s="67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</row>
    <row r="11" spans="1:20" ht="18" customHeight="1">
      <c r="A11" s="216"/>
      <c r="B11" s="674"/>
      <c r="C11" s="675" t="s">
        <v>297</v>
      </c>
      <c r="D11" s="677"/>
      <c r="E11" s="217"/>
      <c r="F11" s="705">
        <v>0.16687631080987253</v>
      </c>
      <c r="G11" s="705">
        <v>-6.1013541981191466E-2</v>
      </c>
      <c r="H11" s="705">
        <v>6.1933883903018128E-2</v>
      </c>
      <c r="I11" s="705">
        <v>6.3584645297034781E-2</v>
      </c>
      <c r="J11" s="705">
        <v>7.934541365980663E-2</v>
      </c>
      <c r="K11" s="705">
        <v>-5.9078254223594584E-3</v>
      </c>
      <c r="L11" s="705">
        <v>6.2233605708074569E-2</v>
      </c>
      <c r="M11" s="705">
        <v>-2.2743969170788692E-3</v>
      </c>
      <c r="N11" s="705">
        <v>0.18595053845683873</v>
      </c>
      <c r="O11" s="705">
        <v>0.16352254165052393</v>
      </c>
      <c r="P11" s="705">
        <v>-8.9360554258052116E-2</v>
      </c>
      <c r="Q11" s="705">
        <v>0.24197997784037395</v>
      </c>
      <c r="R11" s="705">
        <v>0.19195674747514802</v>
      </c>
      <c r="S11" s="705">
        <v>8.7289469109649964E-2</v>
      </c>
    </row>
    <row r="12" spans="1:20" ht="18" customHeight="1">
      <c r="A12" s="216"/>
      <c r="B12" s="674"/>
      <c r="C12" s="675"/>
      <c r="D12" s="67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</row>
    <row r="13" spans="1:20" ht="18" customHeight="1">
      <c r="A13" s="216"/>
      <c r="B13" s="674"/>
      <c r="C13" s="675" t="s">
        <v>315</v>
      </c>
      <c r="D13" s="677"/>
      <c r="E13" s="217"/>
      <c r="F13" s="705">
        <v>5.9189580638911554E-2</v>
      </c>
      <c r="G13" s="705">
        <v>-2.4619651090113437E-2</v>
      </c>
      <c r="H13" s="705">
        <v>-2.9901809610075603E-3</v>
      </c>
      <c r="I13" s="705">
        <v>1.1442992401539342E-2</v>
      </c>
      <c r="J13" s="705">
        <v>3.1083961888581424E-2</v>
      </c>
      <c r="K13" s="705">
        <v>2.0409937139055589E-2</v>
      </c>
      <c r="L13" s="705">
        <v>3.1093635146290932E-2</v>
      </c>
      <c r="M13" s="705">
        <v>2.085106375202983E-2</v>
      </c>
      <c r="N13" s="705">
        <v>3.4314381968863161E-2</v>
      </c>
      <c r="O13" s="705">
        <v>3.916206198556571E-2</v>
      </c>
      <c r="P13" s="705">
        <v>1.1728256710164198E-2</v>
      </c>
      <c r="Q13" s="705">
        <v>5.070095875873637E-2</v>
      </c>
      <c r="R13" s="705">
        <v>-9.4281926253087733E-2</v>
      </c>
      <c r="S13" s="705">
        <v>6.4711153147883893E-2</v>
      </c>
    </row>
    <row r="14" spans="1:20" ht="18" customHeight="1">
      <c r="A14" s="216"/>
      <c r="B14" s="674"/>
      <c r="C14" s="675"/>
      <c r="D14" s="677"/>
      <c r="E14" s="707"/>
      <c r="F14" s="707"/>
      <c r="G14" s="707"/>
      <c r="H14" s="707"/>
      <c r="I14" s="707"/>
      <c r="J14" s="707"/>
      <c r="K14" s="707"/>
      <c r="L14" s="707"/>
      <c r="M14" s="707"/>
      <c r="N14" s="707"/>
      <c r="O14" s="707"/>
      <c r="P14" s="707"/>
      <c r="Q14" s="707"/>
      <c r="R14" s="707"/>
      <c r="S14" s="707"/>
    </row>
    <row r="15" spans="1:20" ht="18" customHeight="1">
      <c r="A15" s="216"/>
      <c r="B15" s="674"/>
      <c r="C15" s="675" t="s">
        <v>316</v>
      </c>
      <c r="D15" s="677"/>
      <c r="E15" s="217"/>
      <c r="F15" s="705">
        <v>0.17994302330690126</v>
      </c>
      <c r="G15" s="705">
        <v>-0.23332041886934241</v>
      </c>
      <c r="H15" s="705">
        <v>0.15525489124642755</v>
      </c>
      <c r="I15" s="705">
        <v>7.6603787186504624E-2</v>
      </c>
      <c r="J15" s="705">
        <v>1.7312014557852917E-2</v>
      </c>
      <c r="K15" s="705">
        <v>5.7604983256569264E-2</v>
      </c>
      <c r="L15" s="705">
        <v>6.2973978859406587E-2</v>
      </c>
      <c r="M15" s="705">
        <v>0.16206150375926809</v>
      </c>
      <c r="N15" s="705">
        <v>0.10153719833914687</v>
      </c>
      <c r="O15" s="705">
        <v>4.1094222953963699E-2</v>
      </c>
      <c r="P15" s="705">
        <v>0.23973979799588374</v>
      </c>
      <c r="Q15" s="705">
        <v>-1.1157269005811377E-2</v>
      </c>
      <c r="R15" s="705">
        <v>0.13278617917705104</v>
      </c>
      <c r="S15" s="705">
        <v>5.2644787034004104E-3</v>
      </c>
    </row>
    <row r="16" spans="1:20" ht="18" customHeight="1">
      <c r="A16" s="216"/>
      <c r="B16" s="674"/>
      <c r="C16" s="675"/>
      <c r="D16" s="67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</row>
    <row r="17" spans="1:19" ht="25.5" customHeight="1">
      <c r="A17" s="216"/>
      <c r="B17" s="674"/>
      <c r="C17" s="675" t="s">
        <v>298</v>
      </c>
      <c r="D17" s="708"/>
      <c r="E17" s="709"/>
      <c r="F17" s="710">
        <v>6.7126325421813071E-2</v>
      </c>
      <c r="G17" s="710">
        <v>-3.9787086129156601E-2</v>
      </c>
      <c r="H17" s="710">
        <v>6.1923974617690281E-3</v>
      </c>
      <c r="I17" s="710">
        <v>1.5784270512266163E-2</v>
      </c>
      <c r="J17" s="710">
        <v>3.0111481149497576E-2</v>
      </c>
      <c r="K17" s="710">
        <v>2.30037623242898E-2</v>
      </c>
      <c r="L17" s="710">
        <v>3.3392031128766986E-2</v>
      </c>
      <c r="M17" s="710">
        <v>3.1322980724057592E-2</v>
      </c>
      <c r="N17" s="710">
        <v>3.993146064408637E-2</v>
      </c>
      <c r="O17" s="710">
        <v>3.9333075943529749E-2</v>
      </c>
      <c r="P17" s="710">
        <v>3.1943565149962883E-2</v>
      </c>
      <c r="Q17" s="710">
        <v>4.4112321301794433E-2</v>
      </c>
      <c r="R17" s="710">
        <v>-7.1376716214107239E-2</v>
      </c>
      <c r="S17" s="710">
        <v>5.7396157374235646E-2</v>
      </c>
    </row>
    <row r="18" spans="1:19" ht="18" customHeight="1">
      <c r="A18" s="216"/>
      <c r="B18" s="674"/>
      <c r="C18" s="675"/>
      <c r="D18" s="677"/>
      <c r="E18" s="217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</row>
    <row r="19" spans="1:19" ht="18" customHeight="1">
      <c r="A19" s="216"/>
      <c r="B19" s="674"/>
      <c r="C19" s="682" t="s">
        <v>342</v>
      </c>
      <c r="D19" s="677"/>
      <c r="E19" s="217"/>
      <c r="F19" s="705"/>
      <c r="G19" s="705"/>
      <c r="H19" s="705"/>
      <c r="I19" s="705"/>
      <c r="J19" s="705"/>
      <c r="K19" s="705"/>
      <c r="L19" s="705"/>
      <c r="M19" s="705"/>
      <c r="N19" s="705"/>
      <c r="O19" s="705"/>
      <c r="P19" s="705"/>
      <c r="Q19" s="705"/>
      <c r="R19" s="705"/>
      <c r="S19" s="705"/>
    </row>
    <row r="20" spans="1:19" ht="18" customHeight="1">
      <c r="A20" s="216"/>
      <c r="B20" s="674"/>
      <c r="C20" s="683" t="s">
        <v>390</v>
      </c>
      <c r="D20" s="677"/>
      <c r="E20" s="217"/>
      <c r="F20" s="705">
        <v>0.37025828598060273</v>
      </c>
      <c r="G20" s="705">
        <v>-0.17823412411598716</v>
      </c>
      <c r="H20" s="705">
        <v>-5.8912627836153253E-2</v>
      </c>
      <c r="I20" s="705">
        <v>2.5306630175256029E-2</v>
      </c>
      <c r="J20" s="705">
        <v>-3.4501177449993037E-2</v>
      </c>
      <c r="K20" s="705">
        <v>0.10940703006975028</v>
      </c>
      <c r="L20" s="705">
        <v>6.9716841615672376E-2</v>
      </c>
      <c r="M20" s="705">
        <v>6.5457871586194427E-2</v>
      </c>
      <c r="N20" s="705">
        <v>4.8408741378499265E-2</v>
      </c>
      <c r="O20" s="705">
        <v>0.23674602170316406</v>
      </c>
      <c r="P20" s="705">
        <v>0.11138021447354962</v>
      </c>
      <c r="Q20" s="705">
        <v>4.5515625289596739E-2</v>
      </c>
      <c r="R20" s="705">
        <v>-0.16586465269647066</v>
      </c>
      <c r="S20" s="705">
        <v>0.12678116851337351</v>
      </c>
    </row>
    <row r="21" spans="1:19" ht="18" customHeight="1">
      <c r="A21" s="216"/>
      <c r="B21" s="674"/>
      <c r="C21" s="678" t="s">
        <v>391</v>
      </c>
      <c r="D21" s="677"/>
      <c r="E21" s="217"/>
      <c r="F21" s="705">
        <v>0.12615595815414871</v>
      </c>
      <c r="G21" s="705">
        <v>-0.24593476294008909</v>
      </c>
      <c r="H21" s="705">
        <v>5.6849915118214467E-2</v>
      </c>
      <c r="I21" s="705">
        <v>6.4456660503637853E-2</v>
      </c>
      <c r="J21" s="705">
        <v>-4.961504853604104E-2</v>
      </c>
      <c r="K21" s="705">
        <v>0.10582381883406788</v>
      </c>
      <c r="L21" s="705">
        <v>0.39355437085181699</v>
      </c>
      <c r="M21" s="705">
        <v>-6.419081742203514E-3</v>
      </c>
      <c r="N21" s="705">
        <v>-9.8012165717649147E-3</v>
      </c>
      <c r="O21" s="705">
        <v>0.45395970850157186</v>
      </c>
      <c r="P21" s="705">
        <v>2.4492977783103553E-2</v>
      </c>
      <c r="Q21" s="705">
        <v>0.10912190995248761</v>
      </c>
      <c r="R21" s="705">
        <v>-0.36635727066711621</v>
      </c>
      <c r="S21" s="705">
        <v>0.55006848834531974</v>
      </c>
    </row>
    <row r="22" spans="1:19" ht="18" customHeight="1">
      <c r="A22" s="216"/>
      <c r="B22" s="674"/>
      <c r="C22" s="675"/>
      <c r="D22" s="67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</row>
    <row r="23" spans="1:19" ht="25.5" customHeight="1">
      <c r="A23" s="216"/>
      <c r="B23" s="674"/>
      <c r="C23" s="675" t="s">
        <v>299</v>
      </c>
      <c r="D23" s="677"/>
      <c r="E23" s="217"/>
      <c r="F23" s="705">
        <v>0.15850408564666485</v>
      </c>
      <c r="G23" s="705">
        <v>-4.699546112859132E-2</v>
      </c>
      <c r="H23" s="705">
        <v>-2.6805972823170654E-2</v>
      </c>
      <c r="I23" s="705">
        <v>8.902288485123977E-3</v>
      </c>
      <c r="J23" s="705">
        <v>2.5011708662435961E-2</v>
      </c>
      <c r="K23" s="705">
        <v>3.4637917729491985E-2</v>
      </c>
      <c r="L23" s="705">
        <v>-3.2419134655257364E-2</v>
      </c>
      <c r="M23" s="705">
        <v>5.6576206039031351E-2</v>
      </c>
      <c r="N23" s="705">
        <v>5.7997519389794805E-2</v>
      </c>
      <c r="O23" s="705">
        <v>1.8150088910862117E-3</v>
      </c>
      <c r="P23" s="705">
        <v>7.3341030755766479E-2</v>
      </c>
      <c r="Q23" s="705">
        <v>1.9874722989913662E-2</v>
      </c>
      <c r="R23" s="705">
        <v>3.2042141726138507E-3</v>
      </c>
      <c r="S23" s="705">
        <v>-4.2826061936702575E-2</v>
      </c>
    </row>
    <row r="24" spans="1:19" ht="18" customHeight="1">
      <c r="A24" s="216"/>
      <c r="B24" s="674"/>
      <c r="C24" s="675"/>
      <c r="D24" s="67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</row>
    <row r="25" spans="1:19" ht="18" customHeight="1">
      <c r="A25" s="216"/>
      <c r="B25" s="674"/>
      <c r="C25" s="675" t="s">
        <v>300</v>
      </c>
      <c r="D25" s="677"/>
      <c r="E25" s="217"/>
      <c r="F25" s="705"/>
      <c r="G25" s="705"/>
      <c r="H25" s="705"/>
      <c r="I25" s="705"/>
      <c r="J25" s="705"/>
      <c r="K25" s="705"/>
      <c r="L25" s="705"/>
      <c r="M25" s="705">
        <v>2.622255699718079E-2</v>
      </c>
      <c r="N25" s="705">
        <v>3.171685692012427E-2</v>
      </c>
      <c r="O25" s="705">
        <v>2.9248962196496198E-2</v>
      </c>
      <c r="P25" s="705">
        <v>-2.5051685581772842E-2</v>
      </c>
      <c r="Q25" s="705">
        <v>2.7167011425451859E-2</v>
      </c>
      <c r="R25" s="705">
        <v>4.3251080195624514E-2</v>
      </c>
      <c r="S25" s="705">
        <v>2.6744945728806702E-2</v>
      </c>
    </row>
    <row r="26" spans="1:19" ht="40.5" customHeight="1">
      <c r="A26" s="220"/>
      <c r="B26" s="674"/>
      <c r="C26" s="678" t="s">
        <v>343</v>
      </c>
      <c r="D26" s="677"/>
      <c r="E26" s="221"/>
      <c r="F26" s="711">
        <v>-0.15988608528974735</v>
      </c>
      <c r="G26" s="711">
        <v>-0.13883869394280945</v>
      </c>
      <c r="H26" s="711">
        <v>-5.1520333694322629E-2</v>
      </c>
      <c r="I26" s="711">
        <v>2.3732145808480265E-2</v>
      </c>
      <c r="J26" s="711">
        <v>-1.7861757365114084E-3</v>
      </c>
      <c r="K26" s="711">
        <v>2.4710256105134887E-2</v>
      </c>
      <c r="L26" s="711">
        <v>2.894442246220863E-2</v>
      </c>
      <c r="M26" s="711">
        <v>5.1780864191828258E-3</v>
      </c>
      <c r="N26" s="711">
        <v>-2.8884617238118526E-3</v>
      </c>
      <c r="O26" s="711">
        <v>0.13915913924431011</v>
      </c>
      <c r="P26" s="711">
        <v>-0.3660311325920701</v>
      </c>
      <c r="Q26" s="711">
        <v>2.3269487071786443E-4</v>
      </c>
      <c r="R26" s="711">
        <v>0.24261923682242292</v>
      </c>
      <c r="S26" s="711">
        <v>1.5781710976880969E-3</v>
      </c>
    </row>
    <row r="27" spans="1:19" ht="30" customHeight="1">
      <c r="A27" s="220"/>
      <c r="B27" s="674"/>
      <c r="C27" s="678" t="s">
        <v>344</v>
      </c>
      <c r="D27" s="677"/>
      <c r="E27" s="221"/>
      <c r="F27" s="711">
        <v>6.1346203632741458E-2</v>
      </c>
      <c r="G27" s="711">
        <v>2.5267146036838106E-2</v>
      </c>
      <c r="H27" s="711">
        <v>4.5806411306105632E-2</v>
      </c>
      <c r="I27" s="711">
        <v>2.3044696435677636E-2</v>
      </c>
      <c r="J27" s="711">
        <v>3.0378123476426211E-2</v>
      </c>
      <c r="K27" s="711">
        <v>6.7392176267493387E-2</v>
      </c>
      <c r="L27" s="711">
        <v>-2.5996937928332797E-2</v>
      </c>
      <c r="M27" s="711">
        <v>2.9843538883612242E-2</v>
      </c>
      <c r="N27" s="711">
        <v>3.7528553920922691E-2</v>
      </c>
      <c r="O27" s="711">
        <v>1.1509448802408562E-2</v>
      </c>
      <c r="P27" s="711">
        <v>3.6927583756215077E-2</v>
      </c>
      <c r="Q27" s="711">
        <v>3.0160266406278113E-2</v>
      </c>
      <c r="R27" s="711">
        <v>2.1738633929694329E-2</v>
      </c>
      <c r="S27" s="711">
        <v>3.0047574976001412E-2</v>
      </c>
    </row>
    <row r="28" spans="1:19" ht="18" customHeight="1">
      <c r="A28" s="216"/>
      <c r="B28" s="674"/>
      <c r="C28" s="675"/>
      <c r="D28" s="67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</row>
    <row r="29" spans="1:19" ht="18" customHeight="1">
      <c r="A29" s="216"/>
      <c r="B29" s="674"/>
      <c r="C29" s="675" t="s">
        <v>302</v>
      </c>
      <c r="D29" s="677"/>
      <c r="E29" s="217"/>
      <c r="F29" s="705"/>
      <c r="G29" s="705"/>
      <c r="H29" s="705"/>
      <c r="I29" s="705"/>
      <c r="J29" s="705"/>
      <c r="K29" s="705"/>
      <c r="L29" s="705"/>
      <c r="M29" s="705">
        <v>0.16137579681087644</v>
      </c>
      <c r="N29" s="705">
        <v>0.13817532399646359</v>
      </c>
      <c r="O29" s="705">
        <v>-7.4052522258353015E-2</v>
      </c>
      <c r="P29" s="705">
        <v>0.43072247823720677</v>
      </c>
      <c r="Q29" s="705">
        <v>5.7439375704760431E-2</v>
      </c>
      <c r="R29" s="705">
        <v>-0.11260512433399095</v>
      </c>
      <c r="S29" s="705">
        <v>-0.26636350447293988</v>
      </c>
    </row>
    <row r="30" spans="1:19" ht="18" customHeight="1">
      <c r="A30" s="216"/>
      <c r="B30" s="674"/>
      <c r="C30" s="678" t="s">
        <v>303</v>
      </c>
      <c r="D30" s="677"/>
      <c r="E30" s="217"/>
      <c r="F30" s="705">
        <v>0.62376432037185636</v>
      </c>
      <c r="G30" s="705">
        <v>-0.13086020070966342</v>
      </c>
      <c r="H30" s="705">
        <v>-0.17570581367691274</v>
      </c>
      <c r="I30" s="705">
        <v>6.4864954339043379E-3</v>
      </c>
      <c r="J30" s="705">
        <v>3.0491478021217322E-2</v>
      </c>
      <c r="K30" s="705">
        <v>-7.92205788978948E-2</v>
      </c>
      <c r="L30" s="705">
        <v>-1.1233889091437299E-2</v>
      </c>
      <c r="M30" s="705">
        <v>1.0553131625327783E-2</v>
      </c>
      <c r="N30" s="705">
        <v>0.11472064726132025</v>
      </c>
      <c r="O30" s="705">
        <v>-1.7875854421857906E-2</v>
      </c>
      <c r="P30" s="705">
        <v>0.10669531741332827</v>
      </c>
      <c r="Q30" s="705">
        <v>0.127505988862193</v>
      </c>
      <c r="R30" s="705">
        <v>-0.10299234690168457</v>
      </c>
      <c r="S30" s="705">
        <v>0.12723774261823695</v>
      </c>
    </row>
    <row r="31" spans="1:19" ht="18" customHeight="1" thickBot="1">
      <c r="A31" s="216"/>
      <c r="B31" s="672"/>
      <c r="C31" s="679" t="s">
        <v>304</v>
      </c>
      <c r="D31" s="680"/>
      <c r="E31" s="224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</row>
    <row r="32" spans="1:19" ht="16.2" customHeight="1" thickTop="1">
      <c r="A32" s="216"/>
      <c r="B32" s="216"/>
      <c r="C32" s="214" t="s">
        <v>440</v>
      </c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</row>
    <row r="33" spans="1:19">
      <c r="A33" s="216"/>
      <c r="B33" s="216"/>
      <c r="C33" s="214" t="s">
        <v>309</v>
      </c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</row>
    <row r="34" spans="1:19" ht="27" customHeight="1">
      <c r="B34" s="788" t="s">
        <v>323</v>
      </c>
      <c r="C34" s="788"/>
      <c r="D34" s="788"/>
      <c r="E34" s="788"/>
      <c r="F34" s="788"/>
      <c r="G34" s="788"/>
      <c r="H34" s="788"/>
      <c r="I34" s="788"/>
      <c r="J34" s="788"/>
      <c r="K34" s="788"/>
      <c r="L34" s="788"/>
      <c r="M34" s="788"/>
      <c r="N34" s="788"/>
      <c r="O34" s="788"/>
      <c r="P34" s="788"/>
      <c r="Q34" s="788"/>
      <c r="R34" s="788"/>
      <c r="S34" s="788"/>
    </row>
    <row r="35" spans="1:19">
      <c r="A35" s="216"/>
      <c r="B35" s="216"/>
      <c r="C35" s="214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</row>
    <row r="36" spans="1:19">
      <c r="A36" s="216"/>
      <c r="B36" s="216"/>
      <c r="C36" s="214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</row>
    <row r="37" spans="1:19">
      <c r="A37" s="216"/>
      <c r="B37" s="670"/>
      <c r="C37" s="671"/>
      <c r="D37" s="670"/>
      <c r="E37" s="681"/>
      <c r="F37" s="681"/>
      <c r="G37" s="681"/>
      <c r="H37" s="681"/>
      <c r="I37" s="681"/>
      <c r="J37" s="681"/>
      <c r="K37" s="681"/>
      <c r="L37" s="681"/>
      <c r="M37" s="681"/>
      <c r="N37" s="681"/>
      <c r="O37" s="681"/>
      <c r="P37" s="681"/>
      <c r="Q37" s="681"/>
      <c r="R37" s="681"/>
      <c r="S37" s="681"/>
    </row>
    <row r="38" spans="1:19" ht="14.4" thickBot="1">
      <c r="A38" s="216"/>
      <c r="B38" s="672"/>
      <c r="C38" s="673"/>
      <c r="D38" s="672"/>
      <c r="E38" s="669">
        <v>2007</v>
      </c>
      <c r="F38" s="669">
        <v>2008</v>
      </c>
      <c r="G38" s="669">
        <v>2009</v>
      </c>
      <c r="H38" s="669">
        <v>2010</v>
      </c>
      <c r="I38" s="669">
        <v>2011</v>
      </c>
      <c r="J38" s="669">
        <v>2012</v>
      </c>
      <c r="K38" s="669">
        <v>2013</v>
      </c>
      <c r="L38" s="669">
        <v>2014</v>
      </c>
      <c r="M38" s="669">
        <v>2015</v>
      </c>
      <c r="N38" s="669">
        <v>2016</v>
      </c>
      <c r="O38" s="669">
        <v>2017</v>
      </c>
      <c r="P38" s="669">
        <v>2018</v>
      </c>
      <c r="Q38" s="669">
        <v>2019</v>
      </c>
      <c r="R38" s="669">
        <v>2020</v>
      </c>
      <c r="S38" s="669">
        <v>2021</v>
      </c>
    </row>
    <row r="39" spans="1:19" ht="13.8" thickTop="1">
      <c r="A39" s="216"/>
      <c r="B39" s="674"/>
      <c r="C39" s="675"/>
      <c r="D39" s="67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</row>
    <row r="40" spans="1:19" ht="16.5" customHeight="1">
      <c r="A40" s="216"/>
      <c r="B40" s="674"/>
      <c r="C40" s="675" t="s">
        <v>98</v>
      </c>
      <c r="D40" s="677"/>
      <c r="E40" s="217"/>
      <c r="F40" s="705">
        <v>8.0815551102316308E-2</v>
      </c>
      <c r="G40" s="705">
        <v>9.6272029695660954E-2</v>
      </c>
      <c r="H40" s="705">
        <v>8.3523448315244497E-2</v>
      </c>
      <c r="I40" s="705">
        <v>9.9567629107992994E-2</v>
      </c>
      <c r="J40" s="705">
        <v>2.5850631264958235E-2</v>
      </c>
      <c r="K40" s="705">
        <v>7.4859541629234361E-2</v>
      </c>
      <c r="L40" s="705">
        <v>5.9197045942056103E-2</v>
      </c>
      <c r="M40" s="705">
        <v>0.11104912752639828</v>
      </c>
      <c r="N40" s="705">
        <v>9.1578215251794548E-2</v>
      </c>
      <c r="O40" s="705">
        <v>5.1980436154723808E-2</v>
      </c>
      <c r="P40" s="705">
        <v>8.7465663478334177E-2</v>
      </c>
      <c r="Q40" s="705">
        <v>5.3749561503160237E-3</v>
      </c>
      <c r="R40" s="705">
        <v>5.6409837699240573E-2</v>
      </c>
      <c r="S40" s="705">
        <v>7.573693261300507E-2</v>
      </c>
    </row>
    <row r="41" spans="1:19" ht="16.5" customHeight="1">
      <c r="A41" s="216"/>
      <c r="B41" s="674"/>
      <c r="C41" s="675" t="s">
        <v>99</v>
      </c>
      <c r="D41" s="677"/>
      <c r="E41" s="217"/>
      <c r="F41" s="705">
        <v>0.14331460418344655</v>
      </c>
      <c r="G41" s="705">
        <v>4.1834749548908645E-2</v>
      </c>
      <c r="H41" s="705">
        <v>0.11278183854197898</v>
      </c>
      <c r="I41" s="705">
        <v>7.8998153095590995E-2</v>
      </c>
      <c r="J41" s="705">
        <v>1.7448119183529842E-2</v>
      </c>
      <c r="K41" s="705">
        <v>-5.962179761119768E-2</v>
      </c>
      <c r="L41" s="705">
        <v>0.11776279085548036</v>
      </c>
      <c r="M41" s="705">
        <v>-3.9153236335893404E-2</v>
      </c>
      <c r="N41" s="705">
        <v>0.14780129603261671</v>
      </c>
      <c r="O41" s="705">
        <v>4.239471858840882E-2</v>
      </c>
      <c r="P41" s="705">
        <v>0.19743408876902069</v>
      </c>
      <c r="Q41" s="705">
        <v>5.8974889732348768E-2</v>
      </c>
      <c r="R41" s="705">
        <v>0.14573466359967879</v>
      </c>
      <c r="S41" s="705">
        <v>0.10193839254171433</v>
      </c>
    </row>
    <row r="42" spans="1:19" ht="16.5" customHeight="1">
      <c r="A42" s="216"/>
      <c r="B42" s="674"/>
      <c r="C42" s="675" t="s">
        <v>50</v>
      </c>
      <c r="D42" s="677"/>
      <c r="E42" s="217"/>
      <c r="F42" s="705">
        <v>7.4052722622563349E-2</v>
      </c>
      <c r="G42" s="705">
        <v>5.3105699589305777E-2</v>
      </c>
      <c r="H42" s="705">
        <v>0.11639971461117504</v>
      </c>
      <c r="I42" s="705">
        <v>0.12153230291322403</v>
      </c>
      <c r="J42" s="705">
        <v>7.7398230896047027E-2</v>
      </c>
      <c r="K42" s="705">
        <v>7.3529654058435368E-2</v>
      </c>
      <c r="L42" s="705">
        <v>6.3874197360982876E-2</v>
      </c>
      <c r="M42" s="705">
        <v>8.2212261667740538E-2</v>
      </c>
      <c r="N42" s="705">
        <v>8.2391763249475058E-2</v>
      </c>
      <c r="O42" s="705">
        <v>4.9159608275646249E-2</v>
      </c>
      <c r="P42" s="705">
        <v>6.6039353679620882E-2</v>
      </c>
      <c r="Q42" s="705">
        <v>9.3542852455680725E-2</v>
      </c>
      <c r="R42" s="705">
        <v>2.8857856438468055E-2</v>
      </c>
      <c r="S42" s="705">
        <v>3.7161936559526598E-2</v>
      </c>
    </row>
    <row r="43" spans="1:19" ht="16.5" customHeight="1">
      <c r="A43" s="216"/>
      <c r="B43" s="674"/>
      <c r="C43" s="675"/>
      <c r="D43" s="67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</row>
    <row r="44" spans="1:19" ht="16.5" customHeight="1">
      <c r="A44" s="216"/>
      <c r="B44" s="674"/>
      <c r="C44" s="675" t="s">
        <v>297</v>
      </c>
      <c r="D44" s="677"/>
      <c r="E44" s="217"/>
      <c r="F44" s="705">
        <v>0.38571580085408796</v>
      </c>
      <c r="G44" s="705">
        <v>2.2746965341983616E-2</v>
      </c>
      <c r="H44" s="705">
        <v>5.6360182773895984E-2</v>
      </c>
      <c r="I44" s="705">
        <v>0.12923830838657979</v>
      </c>
      <c r="J44" s="705">
        <v>4.3849443214257322E-2</v>
      </c>
      <c r="K44" s="705">
        <v>6.7436894612866283E-2</v>
      </c>
      <c r="L44" s="705">
        <v>4.1872225573225119E-3</v>
      </c>
      <c r="M44" s="705">
        <v>-1.5872336073301963E-2</v>
      </c>
      <c r="N44" s="705">
        <v>3.8268160494419279E-2</v>
      </c>
      <c r="O44" s="705">
        <v>-6.7074443509631654E-2</v>
      </c>
      <c r="P44" s="705">
        <v>-4.0733146208256299E-2</v>
      </c>
      <c r="Q44" s="705">
        <v>-1.3744664126361883E-2</v>
      </c>
      <c r="R44" s="705">
        <v>7.9987956377954639E-2</v>
      </c>
      <c r="S44" s="705">
        <v>-2.9188599984746766E-2</v>
      </c>
    </row>
    <row r="45" spans="1:19" ht="16.5" customHeight="1">
      <c r="A45" s="216"/>
      <c r="B45" s="674"/>
      <c r="C45" s="675"/>
      <c r="D45" s="67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</row>
    <row r="46" spans="1:19" ht="16.5" customHeight="1">
      <c r="A46" s="216"/>
      <c r="B46" s="674"/>
      <c r="C46" s="675" t="s">
        <v>315</v>
      </c>
      <c r="D46" s="677"/>
      <c r="E46" s="217"/>
      <c r="F46" s="705">
        <v>7.832825120529141E-2</v>
      </c>
      <c r="G46" s="705">
        <v>6.6129915130444861E-2</v>
      </c>
      <c r="H46" s="705">
        <v>0.10645193618936966</v>
      </c>
      <c r="I46" s="705">
        <v>0.10916728768133099</v>
      </c>
      <c r="J46" s="705">
        <v>5.4895011509870306E-2</v>
      </c>
      <c r="K46" s="705">
        <v>5.39424559557522E-2</v>
      </c>
      <c r="L46" s="705">
        <v>7.0613197054198995E-2</v>
      </c>
      <c r="M46" s="705">
        <v>7.3572429647455362E-2</v>
      </c>
      <c r="N46" s="705">
        <v>9.4562966833916962E-2</v>
      </c>
      <c r="O46" s="705">
        <v>5.1682112833294935E-2</v>
      </c>
      <c r="P46" s="705">
        <v>9.2279906743151008E-2</v>
      </c>
      <c r="Q46" s="705">
        <v>6.81439390314178E-2</v>
      </c>
      <c r="R46" s="705">
        <v>5.4994597439211867E-2</v>
      </c>
      <c r="S46" s="705">
        <v>5.9791300245029877E-2</v>
      </c>
    </row>
    <row r="47" spans="1:19" ht="16.5" customHeight="1">
      <c r="A47" s="216"/>
      <c r="B47" s="674"/>
      <c r="C47" s="675"/>
      <c r="D47" s="677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</row>
    <row r="48" spans="1:19" ht="16.5" customHeight="1">
      <c r="A48" s="216"/>
      <c r="B48" s="674"/>
      <c r="C48" s="675" t="s">
        <v>316</v>
      </c>
      <c r="D48" s="677"/>
      <c r="E48" s="217"/>
      <c r="F48" s="705">
        <v>3.0647149630427695E-2</v>
      </c>
      <c r="G48" s="705">
        <v>0.11050261064898748</v>
      </c>
      <c r="H48" s="705">
        <v>4.2780621514250328E-2</v>
      </c>
      <c r="I48" s="705">
        <v>3.354239551686522E-2</v>
      </c>
      <c r="J48" s="705">
        <v>4.919490068432375E-2</v>
      </c>
      <c r="K48" s="705">
        <v>6.8290705871810964E-2</v>
      </c>
      <c r="L48" s="705">
        <v>2.4635391930961426E-2</v>
      </c>
      <c r="M48" s="705">
        <v>-2.3713008477121766E-2</v>
      </c>
      <c r="N48" s="705">
        <v>4.1485344525337808E-2</v>
      </c>
      <c r="O48" s="705">
        <v>2.1167688137867291E-2</v>
      </c>
      <c r="P48" s="705">
        <v>4.7502590633580422E-2</v>
      </c>
      <c r="Q48" s="705">
        <v>-1.1701783426848467E-3</v>
      </c>
      <c r="R48" s="705">
        <v>1.7660278324607814E-2</v>
      </c>
      <c r="S48" s="705">
        <v>0.11296228368183669</v>
      </c>
    </row>
    <row r="49" spans="1:19" ht="11.25" customHeight="1">
      <c r="A49" s="216"/>
      <c r="B49" s="674"/>
      <c r="C49" s="675"/>
      <c r="D49" s="67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</row>
    <row r="50" spans="1:19" ht="16.5" customHeight="1">
      <c r="A50" s="216"/>
      <c r="B50" s="674"/>
      <c r="C50" s="675" t="s">
        <v>298</v>
      </c>
      <c r="D50" s="677"/>
      <c r="E50" s="217"/>
      <c r="F50" s="705">
        <v>7.486300276168345E-2</v>
      </c>
      <c r="G50" s="705">
        <v>6.9291590839943185E-2</v>
      </c>
      <c r="H50" s="705">
        <v>0.10218541030642925</v>
      </c>
      <c r="I50" s="705">
        <v>0.10386187135864611</v>
      </c>
      <c r="J50" s="705">
        <v>5.4661748676744448E-2</v>
      </c>
      <c r="K50" s="705">
        <v>5.4523024475510828E-2</v>
      </c>
      <c r="L50" s="705">
        <v>6.7317708110437025E-2</v>
      </c>
      <c r="M50" s="705">
        <v>6.5037166926338763E-2</v>
      </c>
      <c r="N50" s="705">
        <v>8.9600807268226168E-2</v>
      </c>
      <c r="O50" s="705">
        <v>4.9615397576368903E-2</v>
      </c>
      <c r="P50" s="705">
        <v>8.2979933128135341E-2</v>
      </c>
      <c r="Q50" s="705">
        <v>6.522090641074163E-2</v>
      </c>
      <c r="R50" s="705">
        <v>4.3111451368637699E-2</v>
      </c>
      <c r="S50" s="705">
        <v>6.6407434158339607E-2</v>
      </c>
    </row>
    <row r="51" spans="1:19" ht="9.75" customHeight="1">
      <c r="A51" s="216"/>
      <c r="B51" s="674"/>
      <c r="C51" s="675"/>
      <c r="D51" s="677"/>
      <c r="E51" s="217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</row>
    <row r="52" spans="1:19" ht="16.5" customHeight="1">
      <c r="A52" s="216"/>
      <c r="B52" s="674"/>
      <c r="C52" s="675" t="s">
        <v>342</v>
      </c>
      <c r="D52" s="677"/>
      <c r="E52" s="217"/>
      <c r="F52" s="705"/>
      <c r="G52" s="705"/>
      <c r="H52" s="705"/>
      <c r="I52" s="705"/>
      <c r="J52" s="705"/>
      <c r="K52" s="705"/>
      <c r="L52" s="705"/>
      <c r="M52" s="705"/>
      <c r="N52" s="705"/>
      <c r="O52" s="705"/>
      <c r="P52" s="705"/>
      <c r="Q52" s="705"/>
      <c r="R52" s="705"/>
      <c r="S52" s="705"/>
    </row>
    <row r="53" spans="1:19" ht="16.5" customHeight="1">
      <c r="A53" s="216"/>
      <c r="B53" s="674"/>
      <c r="C53" s="678" t="s">
        <v>390</v>
      </c>
      <c r="D53" s="677"/>
      <c r="E53" s="217"/>
      <c r="F53" s="705">
        <v>3.6842743908185316E-3</v>
      </c>
      <c r="G53" s="705">
        <v>0.12585515584693852</v>
      </c>
      <c r="H53" s="705">
        <v>9.2399370331244235E-3</v>
      </c>
      <c r="I53" s="705">
        <v>2.5653381999607205E-2</v>
      </c>
      <c r="J53" s="705">
        <v>2.884467359989773E-2</v>
      </c>
      <c r="K53" s="705">
        <v>4.2459562861377309E-2</v>
      </c>
      <c r="L53" s="705">
        <v>4.9521144306628795E-2</v>
      </c>
      <c r="M53" s="705">
        <v>4.6654791892728475E-3</v>
      </c>
      <c r="N53" s="705">
        <v>4.4985359997590679E-2</v>
      </c>
      <c r="O53" s="705">
        <v>-4.293545656464115E-2</v>
      </c>
      <c r="P53" s="705">
        <v>6.0017488695710997E-2</v>
      </c>
      <c r="Q53" s="705">
        <v>1.4219908740800147E-3</v>
      </c>
      <c r="R53" s="705">
        <v>-1.9094829965605409E-2</v>
      </c>
      <c r="S53" s="705">
        <v>9.8292439152957822E-2</v>
      </c>
    </row>
    <row r="54" spans="1:19" ht="16.5" customHeight="1">
      <c r="A54" s="216"/>
      <c r="B54" s="674"/>
      <c r="C54" s="678" t="s">
        <v>391</v>
      </c>
      <c r="D54" s="677"/>
      <c r="E54" s="217"/>
      <c r="F54" s="705">
        <v>1.526052453068405E-2</v>
      </c>
      <c r="G54" s="705">
        <v>1.3305094048996491E-3</v>
      </c>
      <c r="H54" s="705">
        <v>0.12653017795122712</v>
      </c>
      <c r="I54" s="705">
        <v>9.4092119341878888E-2</v>
      </c>
      <c r="J54" s="705">
        <v>9.5892934917056527E-2</v>
      </c>
      <c r="K54" s="705">
        <v>4.2347403955669716E-2</v>
      </c>
      <c r="L54" s="705">
        <v>-3.8151074677356345E-2</v>
      </c>
      <c r="M54" s="705">
        <v>0.10974379891850128</v>
      </c>
      <c r="N54" s="705">
        <v>0.17261797677128099</v>
      </c>
      <c r="O54" s="705">
        <v>-0.20302271271002059</v>
      </c>
      <c r="P54" s="705">
        <v>0.11321448619875207</v>
      </c>
      <c r="Q54" s="705">
        <v>-9.615905786465051E-2</v>
      </c>
      <c r="R54" s="705">
        <v>8.3274966369845993E-2</v>
      </c>
      <c r="S54" s="705">
        <v>-0.17747209190172264</v>
      </c>
    </row>
    <row r="55" spans="1:19" ht="16.5" customHeight="1">
      <c r="A55" s="216"/>
      <c r="B55" s="674"/>
      <c r="C55" s="675"/>
      <c r="D55" s="67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</row>
    <row r="56" spans="1:19" ht="16.5" customHeight="1">
      <c r="A56" s="216"/>
      <c r="B56" s="674"/>
      <c r="C56" s="675" t="s">
        <v>299</v>
      </c>
      <c r="D56" s="677"/>
      <c r="E56" s="217"/>
      <c r="F56" s="705">
        <v>5.9877567946303056E-2</v>
      </c>
      <c r="G56" s="705">
        <v>0.10199074706951294</v>
      </c>
      <c r="H56" s="705">
        <v>6.8989430098288507E-2</v>
      </c>
      <c r="I56" s="705">
        <v>8.1375136608238696E-2</v>
      </c>
      <c r="J56" s="705">
        <v>4.1263095560927887E-2</v>
      </c>
      <c r="K56" s="705">
        <v>4.9670379716775903E-2</v>
      </c>
      <c r="L56" s="705">
        <v>9.4059598041611903E-2</v>
      </c>
      <c r="M56" s="705">
        <v>3.0049222715162749E-2</v>
      </c>
      <c r="N56" s="705">
        <v>5.2643976154706618E-2</v>
      </c>
      <c r="O56" s="705">
        <v>9.8349799576233243E-2</v>
      </c>
      <c r="P56" s="705">
        <v>5.3593207264402087E-2</v>
      </c>
      <c r="Q56" s="705">
        <v>0.10076878837419967</v>
      </c>
      <c r="R56" s="705">
        <v>-7.2821186576993435E-3</v>
      </c>
      <c r="S56" s="705">
        <v>0.18003815420961256</v>
      </c>
    </row>
    <row r="57" spans="1:19" ht="16.5" customHeight="1">
      <c r="A57" s="216"/>
      <c r="B57" s="674"/>
      <c r="C57" s="675"/>
      <c r="D57" s="67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</row>
    <row r="58" spans="1:19" ht="16.5" customHeight="1">
      <c r="A58" s="216"/>
      <c r="B58" s="674"/>
      <c r="C58" s="675" t="s">
        <v>300</v>
      </c>
      <c r="D58" s="677"/>
      <c r="E58" s="217"/>
      <c r="F58" s="705"/>
      <c r="G58" s="705"/>
      <c r="H58" s="705"/>
      <c r="I58" s="705"/>
      <c r="J58" s="705"/>
      <c r="K58" s="705"/>
      <c r="L58" s="705"/>
      <c r="M58" s="705"/>
      <c r="N58" s="705"/>
      <c r="O58" s="705"/>
      <c r="P58" s="705"/>
      <c r="Q58" s="705"/>
      <c r="R58" s="705"/>
      <c r="S58" s="705"/>
    </row>
    <row r="59" spans="1:19" ht="42" customHeight="1">
      <c r="A59" s="220"/>
      <c r="B59" s="674"/>
      <c r="C59" s="678" t="s">
        <v>343</v>
      </c>
      <c r="D59" s="677"/>
      <c r="E59" s="221"/>
      <c r="F59" s="711">
        <v>1.0004545329103998E-2</v>
      </c>
      <c r="G59" s="711">
        <v>5.9448050684788756E-2</v>
      </c>
      <c r="H59" s="711">
        <v>0.22603158148126945</v>
      </c>
      <c r="I59" s="711">
        <v>0.17888627204726704</v>
      </c>
      <c r="J59" s="711">
        <v>0.15702266729086323</v>
      </c>
      <c r="K59" s="711">
        <v>9.7590126071158911E-2</v>
      </c>
      <c r="L59" s="711">
        <v>8.2435797625863838E-2</v>
      </c>
      <c r="M59" s="711">
        <v>4.7114930756068985E-2</v>
      </c>
      <c r="N59" s="711">
        <v>0.10794367420795603</v>
      </c>
      <c r="O59" s="711">
        <v>4.5948694070713891E-2</v>
      </c>
      <c r="P59" s="711">
        <v>0.48736884053966745</v>
      </c>
      <c r="Q59" s="711">
        <v>0.23479345204512581</v>
      </c>
      <c r="R59" s="711">
        <v>-3.3777226201208599E-2</v>
      </c>
      <c r="S59" s="711">
        <v>3.5029144106448307E-2</v>
      </c>
    </row>
    <row r="60" spans="1:19" ht="36.75" customHeight="1">
      <c r="A60" s="220"/>
      <c r="B60" s="674"/>
      <c r="C60" s="678" t="s">
        <v>344</v>
      </c>
      <c r="D60" s="677"/>
      <c r="E60" s="221"/>
      <c r="F60" s="711">
        <v>8.9890268826406272E-2</v>
      </c>
      <c r="G60" s="711">
        <v>8.943600707663224E-2</v>
      </c>
      <c r="H60" s="711">
        <v>9.0704874949427916E-2</v>
      </c>
      <c r="I60" s="711">
        <v>8.9996570521974073E-2</v>
      </c>
      <c r="J60" s="711">
        <v>5.9235436359794891E-2</v>
      </c>
      <c r="K60" s="711">
        <v>6.1945140996783055E-2</v>
      </c>
      <c r="L60" s="711">
        <v>6.6072079078464352E-2</v>
      </c>
      <c r="M60" s="711">
        <v>6.9367581331839956E-2</v>
      </c>
      <c r="N60" s="711">
        <v>6.5537109171482699E-2</v>
      </c>
      <c r="O60" s="711">
        <v>7.9797686169765125E-2</v>
      </c>
      <c r="P60" s="711">
        <v>8.3958215680656645E-2</v>
      </c>
      <c r="Q60" s="711">
        <v>6.2808061846860275E-2</v>
      </c>
      <c r="R60" s="711">
        <v>2.9376213244072469E-2</v>
      </c>
      <c r="S60" s="711">
        <v>8.9294487327844507E-2</v>
      </c>
    </row>
    <row r="61" spans="1:19" ht="26.7" customHeight="1">
      <c r="A61" s="216"/>
      <c r="B61" s="674"/>
      <c r="C61" s="675"/>
      <c r="D61" s="677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</row>
    <row r="62" spans="1:19" ht="26.7" customHeight="1">
      <c r="A62" s="216"/>
      <c r="B62" s="674"/>
      <c r="C62" s="675" t="s">
        <v>302</v>
      </c>
      <c r="D62" s="677"/>
      <c r="E62" s="217"/>
      <c r="F62" s="705"/>
      <c r="G62" s="705"/>
      <c r="H62" s="705"/>
      <c r="I62" s="705"/>
      <c r="J62" s="705"/>
      <c r="K62" s="705"/>
      <c r="L62" s="705"/>
      <c r="M62" s="705"/>
      <c r="N62" s="705"/>
      <c r="O62" s="705"/>
      <c r="P62" s="705"/>
      <c r="Q62" s="705"/>
      <c r="R62" s="705"/>
      <c r="S62" s="705"/>
    </row>
    <row r="63" spans="1:19" ht="20.100000000000001" customHeight="1">
      <c r="A63" s="216"/>
      <c r="B63" s="674"/>
      <c r="C63" s="678" t="s">
        <v>303</v>
      </c>
      <c r="D63" s="677"/>
      <c r="E63" s="217"/>
      <c r="F63" s="705">
        <v>1.3816799513048927E-2</v>
      </c>
      <c r="G63" s="705">
        <v>0.16156466286875304</v>
      </c>
      <c r="H63" s="705">
        <v>-6.2739386369137229E-2</v>
      </c>
      <c r="I63" s="705">
        <v>6.2420041539981819E-2</v>
      </c>
      <c r="J63" s="705">
        <v>-2.1134336218324723E-3</v>
      </c>
      <c r="K63" s="705">
        <v>-9.4617775593620612E-3</v>
      </c>
      <c r="L63" s="705">
        <v>3.2106798773769318E-2</v>
      </c>
      <c r="M63" s="705">
        <v>0.12744224574772289</v>
      </c>
      <c r="N63" s="705">
        <v>1.7450383923923507E-2</v>
      </c>
      <c r="O63" s="705">
        <v>6.171668538926145E-2</v>
      </c>
      <c r="P63" s="705">
        <v>0.17086230972083194</v>
      </c>
      <c r="Q63" s="705">
        <v>-3.4454858204674421E-3</v>
      </c>
      <c r="R63" s="705">
        <v>-7.5209482332420086E-3</v>
      </c>
      <c r="S63" s="705">
        <v>0.18669434411574448</v>
      </c>
    </row>
    <row r="64" spans="1:19" ht="20.100000000000001" customHeight="1" thickBot="1">
      <c r="A64" s="216"/>
      <c r="B64" s="672"/>
      <c r="C64" s="679" t="s">
        <v>304</v>
      </c>
      <c r="D64" s="680"/>
      <c r="E64" s="224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</row>
    <row r="65" spans="1:18" ht="13.8" thickTop="1">
      <c r="A65" s="216"/>
      <c r="B65" s="216"/>
      <c r="C65" s="214" t="s">
        <v>440</v>
      </c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</row>
    <row r="66" spans="1:18">
      <c r="A66" s="216"/>
      <c r="B66" s="216"/>
      <c r="C66" s="214" t="s">
        <v>309</v>
      </c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</row>
    <row r="67" spans="1:18" ht="6.75" customHeight="1">
      <c r="A67" s="216"/>
      <c r="B67" s="216"/>
      <c r="C67" s="214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</row>
    <row r="68" spans="1:18">
      <c r="A68" s="216"/>
      <c r="B68" s="216"/>
      <c r="C68" s="789"/>
      <c r="D68" s="790"/>
      <c r="E68" s="790"/>
      <c r="F68" s="790"/>
      <c r="G68" s="790"/>
      <c r="H68" s="790"/>
      <c r="I68" s="790"/>
      <c r="J68" s="790"/>
      <c r="K68" s="790"/>
      <c r="L68" s="790"/>
      <c r="M68" s="790"/>
      <c r="N68" s="790"/>
      <c r="O68" s="790"/>
      <c r="P68" s="790"/>
      <c r="Q68" s="790"/>
      <c r="R68" s="790"/>
    </row>
    <row r="69" spans="1:18">
      <c r="A69" s="216"/>
      <c r="B69" s="216"/>
      <c r="C69" s="214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</row>
    <row r="70" spans="1:18">
      <c r="A70" s="216"/>
      <c r="B70" s="216"/>
      <c r="C70" s="214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</row>
    <row r="71" spans="1:18">
      <c r="A71" s="216"/>
      <c r="B71" s="216"/>
      <c r="C71" s="214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</row>
    <row r="72" spans="1:18">
      <c r="A72" s="216"/>
      <c r="B72" s="216"/>
      <c r="C72" s="214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</row>
    <row r="73" spans="1:18">
      <c r="A73" s="216"/>
      <c r="B73" s="216"/>
      <c r="C73" s="214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</row>
    <row r="74" spans="1:18">
      <c r="A74" s="216"/>
      <c r="B74" s="216"/>
      <c r="C74" s="214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</row>
    <row r="75" spans="1:18">
      <c r="A75" s="216"/>
      <c r="B75" s="216"/>
      <c r="C75" s="214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</row>
    <row r="76" spans="1:18">
      <c r="A76" s="216"/>
      <c r="B76" s="216"/>
      <c r="C76" s="214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</row>
    <row r="77" spans="1:18">
      <c r="A77" s="216"/>
      <c r="B77" s="216"/>
      <c r="C77" s="214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</row>
    <row r="78" spans="1:18">
      <c r="A78" s="216"/>
      <c r="B78" s="216"/>
      <c r="C78" s="214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</row>
    <row r="79" spans="1:18">
      <c r="A79" s="216"/>
      <c r="B79" s="216"/>
      <c r="C79" s="214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</row>
    <row r="80" spans="1:18">
      <c r="A80" s="216"/>
      <c r="B80" s="216"/>
      <c r="C80" s="214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</row>
    <row r="81" spans="1:18">
      <c r="A81" s="216"/>
      <c r="B81" s="216"/>
      <c r="C81" s="214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</row>
    <row r="82" spans="1:18">
      <c r="A82" s="216"/>
      <c r="B82" s="216"/>
      <c r="C82" s="214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</row>
    <row r="83" spans="1:18">
      <c r="A83" s="216"/>
      <c r="B83" s="216"/>
      <c r="C83" s="214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</row>
    <row r="84" spans="1:18">
      <c r="A84" s="216"/>
      <c r="B84" s="216"/>
      <c r="C84" s="214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</row>
    <row r="85" spans="1:18">
      <c r="A85" s="216"/>
      <c r="B85" s="216"/>
      <c r="C85" s="214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</row>
  </sheetData>
  <mergeCells count="3">
    <mergeCell ref="C68:R68"/>
    <mergeCell ref="B34:S34"/>
    <mergeCell ref="B1:S1"/>
  </mergeCells>
  <printOptions horizontalCentered="1" verticalCentered="1"/>
  <pageMargins left="0" right="0" top="0.98425196850393704" bottom="0.39370078740157483" header="0" footer="0"/>
  <pageSetup paperSize="9" scale="58" firstPageNumber="7" fitToWidth="0" fitToHeight="0" orientation="landscape" useFirstPageNumber="1" r:id="rId1"/>
  <headerFooter>
    <oddHeader>&amp;L&amp;G&amp;R&amp;G</oddHeader>
    <oddFooter xml:space="preserve">&amp;C&amp;"Arial Black,Normal"&amp;12&amp;K03+000&amp;P&amp;R&amp;"Arial Black,Gras"&amp;14&amp;K03+000Janvier 2024 | N°53&amp;G       </oddFooter>
  </headerFooter>
  <rowBreaks count="1" manualBreakCount="1">
    <brk id="33" max="16383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3" tint="0.59999389629810485"/>
  </sheetPr>
  <dimension ref="A1:Q197"/>
  <sheetViews>
    <sheetView zoomScale="85" zoomScaleNormal="85" zoomScaleSheetLayoutView="80" zoomScalePageLayoutView="73" workbookViewId="0">
      <selection activeCell="D163" sqref="D163"/>
    </sheetView>
  </sheetViews>
  <sheetFormatPr baseColWidth="10" defaultColWidth="11.44140625" defaultRowHeight="13.2"/>
  <cols>
    <col min="1" max="1" width="12.109375" style="216" customWidth="1"/>
    <col min="2" max="2" width="26.33203125" style="214" customWidth="1"/>
    <col min="3" max="10" width="12.6640625" style="216" bestFit="1" customWidth="1"/>
    <col min="11" max="16" width="11.6640625" style="216" bestFit="1" customWidth="1"/>
    <col min="17" max="16384" width="11.44140625" style="216"/>
  </cols>
  <sheetData>
    <row r="1" spans="1:17" ht="30.6" customHeight="1">
      <c r="A1" s="788" t="s">
        <v>392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  <c r="P1" s="788"/>
      <c r="Q1" s="788"/>
    </row>
    <row r="2" spans="1:17" ht="17.100000000000001" customHeight="1">
      <c r="D2" s="227"/>
    </row>
    <row r="3" spans="1:17" ht="17.100000000000001" customHeight="1"/>
    <row r="4" spans="1:17" ht="17.100000000000001" customHeight="1">
      <c r="A4" s="791" t="s">
        <v>402</v>
      </c>
      <c r="B4" s="793" t="s">
        <v>368</v>
      </c>
      <c r="C4" s="681"/>
      <c r="D4" s="681"/>
      <c r="E4" s="681"/>
      <c r="F4" s="681"/>
      <c r="G4" s="681"/>
      <c r="H4" s="681"/>
      <c r="I4" s="681"/>
      <c r="J4" s="681"/>
      <c r="K4" s="681"/>
      <c r="L4" s="681"/>
      <c r="M4" s="681"/>
      <c r="N4" s="681"/>
      <c r="O4" s="681"/>
      <c r="P4" s="681"/>
      <c r="Q4" s="681"/>
    </row>
    <row r="5" spans="1:17" ht="37.5" customHeight="1" thickBot="1">
      <c r="A5" s="792"/>
      <c r="B5" s="794"/>
      <c r="C5" s="686">
        <v>2007</v>
      </c>
      <c r="D5" s="686">
        <v>2008</v>
      </c>
      <c r="E5" s="686">
        <v>2009</v>
      </c>
      <c r="F5" s="686">
        <v>2010</v>
      </c>
      <c r="G5" s="686">
        <v>2011</v>
      </c>
      <c r="H5" s="686">
        <v>2012</v>
      </c>
      <c r="I5" s="686">
        <v>2013</v>
      </c>
      <c r="J5" s="686" t="s">
        <v>345</v>
      </c>
      <c r="K5" s="686" t="s">
        <v>346</v>
      </c>
      <c r="L5" s="686" t="s">
        <v>347</v>
      </c>
      <c r="M5" s="686">
        <v>2017</v>
      </c>
      <c r="N5" s="686">
        <v>2018</v>
      </c>
      <c r="O5" s="686">
        <v>2019</v>
      </c>
      <c r="P5" s="686">
        <v>2020</v>
      </c>
      <c r="Q5" s="686">
        <v>2021</v>
      </c>
    </row>
    <row r="6" spans="1:17" ht="17.100000000000001" customHeight="1" thickTop="1">
      <c r="A6" s="684">
        <v>1</v>
      </c>
      <c r="B6" s="700" t="s">
        <v>51</v>
      </c>
      <c r="C6" s="218">
        <v>3072.974827131723</v>
      </c>
      <c r="D6" s="218">
        <v>3159.9523374951477</v>
      </c>
      <c r="E6" s="218">
        <v>3353.3617606528674</v>
      </c>
      <c r="F6" s="218">
        <v>3345.1669764355488</v>
      </c>
      <c r="G6" s="218">
        <v>3387.9943065336643</v>
      </c>
      <c r="H6" s="218">
        <v>3502.0987811488167</v>
      </c>
      <c r="I6" s="218">
        <v>3222.9938264013444</v>
      </c>
      <c r="J6" s="218">
        <v>3247.217788854804</v>
      </c>
      <c r="K6" s="218">
        <v>3155.481221746184</v>
      </c>
      <c r="L6" s="218">
        <v>3184.2017671732337</v>
      </c>
      <c r="M6" s="218">
        <v>3207.061056780647</v>
      </c>
      <c r="N6" s="218">
        <v>3309.0533149764565</v>
      </c>
      <c r="O6" s="228">
        <v>3560.4358256056375</v>
      </c>
      <c r="P6" s="228">
        <v>3477.1410075839894</v>
      </c>
      <c r="Q6" s="228">
        <v>3466.595954449137</v>
      </c>
    </row>
    <row r="7" spans="1:17" ht="17.100000000000001" customHeight="1">
      <c r="A7" s="684">
        <v>3</v>
      </c>
      <c r="B7" s="700" t="s">
        <v>348</v>
      </c>
      <c r="C7" s="218">
        <v>1243.6476739533568</v>
      </c>
      <c r="D7" s="218">
        <v>1257.6364233546353</v>
      </c>
      <c r="E7" s="218">
        <v>1262.9764159947636</v>
      </c>
      <c r="F7" s="218">
        <v>1157.3358500641898</v>
      </c>
      <c r="G7" s="218">
        <v>1210.5770169392993</v>
      </c>
      <c r="H7" s="218">
        <v>1225.0149430974539</v>
      </c>
      <c r="I7" s="218">
        <v>1243.3181687051247</v>
      </c>
      <c r="J7" s="218">
        <v>1280.5371349035054</v>
      </c>
      <c r="K7" s="218">
        <v>1297.6624137950907</v>
      </c>
      <c r="L7" s="218">
        <v>1329.5999228387072</v>
      </c>
      <c r="M7" s="218">
        <v>1361.8714952296086</v>
      </c>
      <c r="N7" s="218">
        <v>1279.0328651050486</v>
      </c>
      <c r="O7" s="228">
        <v>1310.6611385898016</v>
      </c>
      <c r="P7" s="228">
        <v>1317.8426503693261</v>
      </c>
      <c r="Q7" s="228">
        <v>1243.4034918037198</v>
      </c>
    </row>
    <row r="8" spans="1:17" ht="17.100000000000001" customHeight="1">
      <c r="A8" s="684">
        <v>2</v>
      </c>
      <c r="B8" s="700" t="s">
        <v>53</v>
      </c>
      <c r="C8" s="218">
        <v>166.8269515597508</v>
      </c>
      <c r="D8" s="218">
        <v>168.49522107534833</v>
      </c>
      <c r="E8" s="218">
        <v>220.72873960870626</v>
      </c>
      <c r="F8" s="218">
        <v>222.93602700479332</v>
      </c>
      <c r="G8" s="218">
        <v>215.57913811363517</v>
      </c>
      <c r="H8" s="218">
        <v>187.06863479593898</v>
      </c>
      <c r="I8" s="218">
        <v>200.24975805657306</v>
      </c>
      <c r="J8" s="218">
        <v>212.81278816692824</v>
      </c>
      <c r="K8" s="218">
        <v>214.94091604859753</v>
      </c>
      <c r="L8" s="218">
        <v>217.09032520908349</v>
      </c>
      <c r="M8" s="218">
        <v>223.12543624989598</v>
      </c>
      <c r="N8" s="218">
        <v>220.9524320152095</v>
      </c>
      <c r="O8" s="228">
        <v>223.25278764164622</v>
      </c>
      <c r="P8" s="228">
        <v>229.58167784799616</v>
      </c>
      <c r="Q8" s="228">
        <v>235.92997393508944</v>
      </c>
    </row>
    <row r="9" spans="1:17" ht="17.100000000000001" customHeight="1">
      <c r="A9" s="684">
        <v>10</v>
      </c>
      <c r="B9" s="700" t="s">
        <v>349</v>
      </c>
      <c r="C9" s="218">
        <v>111.84318944801835</v>
      </c>
      <c r="D9" s="218">
        <v>136.96807495060324</v>
      </c>
      <c r="E9" s="218">
        <v>159.90764431309054</v>
      </c>
      <c r="F9" s="218">
        <v>206.1788795042801</v>
      </c>
      <c r="G9" s="218">
        <v>211.06880764689888</v>
      </c>
      <c r="H9" s="218">
        <v>333.36180465050944</v>
      </c>
      <c r="I9" s="218">
        <v>882.70466243927672</v>
      </c>
      <c r="J9" s="218">
        <v>1012.9666157431088</v>
      </c>
      <c r="K9" s="218">
        <v>1137.6643333338718</v>
      </c>
      <c r="L9" s="218">
        <v>1174.5887550770635</v>
      </c>
      <c r="M9" s="218">
        <v>1298.3999321330564</v>
      </c>
      <c r="N9" s="218">
        <v>1272.1462716206479</v>
      </c>
      <c r="O9" s="228">
        <v>1402.6484062474374</v>
      </c>
      <c r="P9" s="228">
        <v>606.13576076017739</v>
      </c>
      <c r="Q9" s="228">
        <v>1025.2063326199752</v>
      </c>
    </row>
    <row r="10" spans="1:17" ht="17.100000000000001" customHeight="1">
      <c r="A10" s="684">
        <v>15</v>
      </c>
      <c r="B10" s="700" t="s">
        <v>350</v>
      </c>
      <c r="C10" s="218">
        <v>687.66884003035102</v>
      </c>
      <c r="D10" s="218">
        <v>720.81347266679632</v>
      </c>
      <c r="E10" s="218">
        <v>709.49294193551987</v>
      </c>
      <c r="F10" s="218">
        <v>717.35233387434437</v>
      </c>
      <c r="G10" s="218">
        <v>707.76934902138237</v>
      </c>
      <c r="H10" s="218">
        <v>726.58214112356382</v>
      </c>
      <c r="I10" s="218">
        <v>708.64901236786636</v>
      </c>
      <c r="J10" s="218">
        <v>727.54275861337373</v>
      </c>
      <c r="K10" s="218">
        <v>743.65961949692655</v>
      </c>
      <c r="L10" s="218">
        <v>776.16829519517842</v>
      </c>
      <c r="M10" s="218">
        <v>803.36344120799777</v>
      </c>
      <c r="N10" s="218">
        <v>820.68270759726602</v>
      </c>
      <c r="O10" s="228">
        <v>854.02788191210129</v>
      </c>
      <c r="P10" s="228">
        <v>741.35753803611169</v>
      </c>
      <c r="Q10" s="228">
        <v>711.992613756433</v>
      </c>
    </row>
    <row r="11" spans="1:17" ht="17.100000000000001" customHeight="1">
      <c r="A11" s="684">
        <v>17</v>
      </c>
      <c r="B11" s="700" t="s">
        <v>351</v>
      </c>
      <c r="C11" s="218">
        <v>180.27178541101557</v>
      </c>
      <c r="D11" s="218">
        <v>181.52985942549708</v>
      </c>
      <c r="E11" s="218">
        <v>145.8789180657742</v>
      </c>
      <c r="F11" s="218">
        <v>137.00801256273655</v>
      </c>
      <c r="G11" s="218">
        <v>136.27106840018655</v>
      </c>
      <c r="H11" s="218">
        <v>140.06685765018494</v>
      </c>
      <c r="I11" s="218">
        <v>144.7552056433824</v>
      </c>
      <c r="J11" s="218">
        <v>147.60378898956219</v>
      </c>
      <c r="K11" s="218">
        <v>146.72012201545067</v>
      </c>
      <c r="L11" s="218">
        <v>157.82967710389141</v>
      </c>
      <c r="M11" s="218">
        <v>172.77783827519556</v>
      </c>
      <c r="N11" s="218">
        <v>178.62582846371583</v>
      </c>
      <c r="O11" s="228">
        <v>193.34811394643407</v>
      </c>
      <c r="P11" s="228">
        <v>163.05964375832184</v>
      </c>
      <c r="Q11" s="228">
        <v>212.32161103485896</v>
      </c>
    </row>
    <row r="12" spans="1:17" ht="17.100000000000001" customHeight="1">
      <c r="A12" s="684">
        <v>20</v>
      </c>
      <c r="B12" s="700" t="s">
        <v>352</v>
      </c>
      <c r="C12" s="218">
        <v>161.86884462511574</v>
      </c>
      <c r="D12" s="218">
        <v>153.09062929389398</v>
      </c>
      <c r="E12" s="218">
        <v>158.30610653938351</v>
      </c>
      <c r="F12" s="218">
        <v>173.35191253050294</v>
      </c>
      <c r="G12" s="218">
        <v>166.16342319570791</v>
      </c>
      <c r="H12" s="218">
        <v>167.49620077542502</v>
      </c>
      <c r="I12" s="218">
        <v>172.38066826718938</v>
      </c>
      <c r="J12" s="218">
        <v>175.91028615422366</v>
      </c>
      <c r="K12" s="218">
        <v>183.64025646632615</v>
      </c>
      <c r="L12" s="218">
        <v>196.95069361177292</v>
      </c>
      <c r="M12" s="218">
        <v>192.96691100214653</v>
      </c>
      <c r="N12" s="218">
        <v>198.64280185979743</v>
      </c>
      <c r="O12" s="228">
        <v>203.94350609388053</v>
      </c>
      <c r="P12" s="228">
        <v>179.43063632197504</v>
      </c>
      <c r="Q12" s="228">
        <v>191.88664379045241</v>
      </c>
    </row>
    <row r="13" spans="1:17" ht="17.100000000000001" customHeight="1">
      <c r="A13" s="684">
        <v>26</v>
      </c>
      <c r="B13" s="700" t="s">
        <v>55</v>
      </c>
      <c r="C13" s="218">
        <v>55.994363546928639</v>
      </c>
      <c r="D13" s="218">
        <v>62.844491951944093</v>
      </c>
      <c r="E13" s="218">
        <v>58.61824929182059</v>
      </c>
      <c r="F13" s="218">
        <v>60.47116252904793</v>
      </c>
      <c r="G13" s="218">
        <v>62.796986993398029</v>
      </c>
      <c r="H13" s="218">
        <v>64.511861348558313</v>
      </c>
      <c r="I13" s="218">
        <v>60.644976683309963</v>
      </c>
      <c r="J13" s="218">
        <v>62.705623039372668</v>
      </c>
      <c r="K13" s="218">
        <v>64.231267385552712</v>
      </c>
      <c r="L13" s="218">
        <v>67.645793389969555</v>
      </c>
      <c r="M13" s="218">
        <v>77.349977940880123</v>
      </c>
      <c r="N13" s="218">
        <v>84.069778142890783</v>
      </c>
      <c r="O13" s="228">
        <v>89.145495445587912</v>
      </c>
      <c r="P13" s="228">
        <v>72.737975095504254</v>
      </c>
      <c r="Q13" s="228">
        <v>77.211853223976931</v>
      </c>
    </row>
    <row r="14" spans="1:17" ht="17.100000000000001" customHeight="1">
      <c r="A14" s="684">
        <v>28</v>
      </c>
      <c r="B14" s="700" t="s">
        <v>353</v>
      </c>
      <c r="C14" s="218">
        <v>156.49502948864099</v>
      </c>
      <c r="D14" s="218">
        <v>217.97936540424845</v>
      </c>
      <c r="E14" s="218">
        <v>171.37312647680892</v>
      </c>
      <c r="F14" s="218">
        <v>142.7749777964971</v>
      </c>
      <c r="G14" s="218">
        <v>164.56615613538773</v>
      </c>
      <c r="H14" s="218">
        <v>167.46025177902277</v>
      </c>
      <c r="I14" s="218">
        <v>148.18265284089401</v>
      </c>
      <c r="J14" s="218">
        <v>152.62388847102807</v>
      </c>
      <c r="K14" s="218">
        <v>163.79133754321941</v>
      </c>
      <c r="L14" s="218">
        <v>174.14885983927707</v>
      </c>
      <c r="M14" s="218">
        <v>185.32500336508312</v>
      </c>
      <c r="N14" s="218">
        <v>198.98159782636014</v>
      </c>
      <c r="O14" s="228">
        <v>213.7653519379391</v>
      </c>
      <c r="P14" s="228">
        <v>214.0753905808115</v>
      </c>
      <c r="Q14" s="228">
        <v>220.68189871020604</v>
      </c>
    </row>
    <row r="15" spans="1:17" ht="17.100000000000001" customHeight="1">
      <c r="A15" s="684">
        <v>29</v>
      </c>
      <c r="B15" s="700" t="s">
        <v>354</v>
      </c>
      <c r="C15" s="218">
        <v>63.601395249981621</v>
      </c>
      <c r="D15" s="218">
        <v>48.668605546639441</v>
      </c>
      <c r="E15" s="218">
        <v>39.01901449534909</v>
      </c>
      <c r="F15" s="218">
        <v>27.384833500377646</v>
      </c>
      <c r="G15" s="218">
        <v>24.687449730193059</v>
      </c>
      <c r="H15" s="218">
        <v>24.997722585461148</v>
      </c>
      <c r="I15" s="218">
        <v>25.368356324268625</v>
      </c>
      <c r="J15" s="218">
        <v>25.752483836060154</v>
      </c>
      <c r="K15" s="218">
        <v>26.217640250684685</v>
      </c>
      <c r="L15" s="218">
        <v>26.697662855281976</v>
      </c>
      <c r="M15" s="218">
        <v>27.186780806236122</v>
      </c>
      <c r="N15" s="218">
        <v>27.744139060906896</v>
      </c>
      <c r="O15" s="228">
        <v>28.304915171260426</v>
      </c>
      <c r="P15" s="228">
        <v>28.347985696389941</v>
      </c>
      <c r="Q15" s="228">
        <v>28.730652434310429</v>
      </c>
    </row>
    <row r="16" spans="1:17" ht="17.100000000000001" customHeight="1">
      <c r="A16" s="684">
        <v>36</v>
      </c>
      <c r="B16" s="700" t="s">
        <v>355</v>
      </c>
      <c r="C16" s="218">
        <v>157.79635639733468</v>
      </c>
      <c r="D16" s="218">
        <v>166.3694045786782</v>
      </c>
      <c r="E16" s="218">
        <v>141.4956567248376</v>
      </c>
      <c r="F16" s="218">
        <v>139.04496959012755</v>
      </c>
      <c r="G16" s="218">
        <v>142.73933973539368</v>
      </c>
      <c r="H16" s="218">
        <v>144.83661883117148</v>
      </c>
      <c r="I16" s="218">
        <v>145.07012641927182</v>
      </c>
      <c r="J16" s="218">
        <v>148.13009649339349</v>
      </c>
      <c r="K16" s="218">
        <v>153.01275697593127</v>
      </c>
      <c r="L16" s="218">
        <v>165.00911308546102</v>
      </c>
      <c r="M16" s="218">
        <v>172.12078075244088</v>
      </c>
      <c r="N16" s="218">
        <v>201.3513298420587</v>
      </c>
      <c r="O16" s="228">
        <v>206.34499372335853</v>
      </c>
      <c r="P16" s="228">
        <v>173.6380257502924</v>
      </c>
      <c r="Q16" s="228">
        <v>181.51413473665792</v>
      </c>
    </row>
    <row r="17" spans="1:17" ht="17.100000000000001" customHeight="1">
      <c r="A17" s="684">
        <v>40</v>
      </c>
      <c r="B17" s="700" t="s">
        <v>356</v>
      </c>
      <c r="C17" s="218">
        <v>159.85189537076297</v>
      </c>
      <c r="D17" s="218">
        <v>170.88167615134563</v>
      </c>
      <c r="E17" s="218">
        <v>169.7560190535485</v>
      </c>
      <c r="F17" s="218">
        <v>181.74471111336368</v>
      </c>
      <c r="G17" s="218">
        <v>179.12024075518968</v>
      </c>
      <c r="H17" s="218">
        <v>190.10827764826948</v>
      </c>
      <c r="I17" s="218">
        <v>206.40397593777976</v>
      </c>
      <c r="J17" s="218">
        <v>214.43349919564142</v>
      </c>
      <c r="K17" s="218">
        <v>227.32897835853581</v>
      </c>
      <c r="L17" s="218">
        <v>243.46933582199188</v>
      </c>
      <c r="M17" s="218">
        <v>226.05926597807712</v>
      </c>
      <c r="N17" s="218">
        <v>236.09429524467186</v>
      </c>
      <c r="O17" s="228">
        <v>244.7875512472761</v>
      </c>
      <c r="P17" s="228">
        <v>244.5431608470559</v>
      </c>
      <c r="Q17" s="228">
        <v>251.64176999975848</v>
      </c>
    </row>
    <row r="18" spans="1:17" ht="17.100000000000001" customHeight="1">
      <c r="A18" s="684">
        <v>45</v>
      </c>
      <c r="B18" s="700" t="s">
        <v>226</v>
      </c>
      <c r="C18" s="218">
        <v>1284.8021165709874</v>
      </c>
      <c r="D18" s="218">
        <v>1637.1960871115714</v>
      </c>
      <c r="E18" s="218">
        <v>1344.4867115419613</v>
      </c>
      <c r="F18" s="218">
        <v>1389.6501086596527</v>
      </c>
      <c r="G18" s="218">
        <v>1436.5622146070441</v>
      </c>
      <c r="H18" s="218">
        <v>1487.1193619980306</v>
      </c>
      <c r="I18" s="218">
        <v>1458.6002911548326</v>
      </c>
      <c r="J18" s="218">
        <v>1504.6379585388952</v>
      </c>
      <c r="K18" s="218">
        <v>1650.0331424608601</v>
      </c>
      <c r="L18" s="218">
        <v>1749.6558570119143</v>
      </c>
      <c r="M18" s="218">
        <v>1868.3756872718227</v>
      </c>
      <c r="N18" s="218">
        <v>2016.4127953889092</v>
      </c>
      <c r="O18" s="228">
        <v>2223.9108925902201</v>
      </c>
      <c r="P18" s="228">
        <v>2016.7878279392394</v>
      </c>
      <c r="Q18" s="228">
        <v>2399.7814380142531</v>
      </c>
    </row>
    <row r="19" spans="1:17" ht="26.25" customHeight="1">
      <c r="A19" s="684">
        <v>50</v>
      </c>
      <c r="B19" s="701" t="s">
        <v>357</v>
      </c>
      <c r="C19" s="218">
        <v>1929.213140863026</v>
      </c>
      <c r="D19" s="218">
        <v>1978.1851023936324</v>
      </c>
      <c r="E19" s="218">
        <v>2037.7130497404676</v>
      </c>
      <c r="F19" s="218">
        <v>2015.4669610831638</v>
      </c>
      <c r="G19" s="218">
        <v>2037.4176448975002</v>
      </c>
      <c r="H19" s="218">
        <v>2107.8270250401752</v>
      </c>
      <c r="I19" s="218">
        <v>2045.8865839175305</v>
      </c>
      <c r="J19" s="218">
        <v>2106.4961170784591</v>
      </c>
      <c r="K19" s="218">
        <v>2133.9196407112549</v>
      </c>
      <c r="L19" s="218">
        <v>2202.3088835443191</v>
      </c>
      <c r="M19" s="218">
        <v>2188.9287111780277</v>
      </c>
      <c r="N19" s="218">
        <v>2243.1191285068171</v>
      </c>
      <c r="O19" s="228">
        <v>2293.9284696178497</v>
      </c>
      <c r="P19" s="228">
        <v>2232.1039690377106</v>
      </c>
      <c r="Q19" s="228">
        <v>2254.9000788028243</v>
      </c>
    </row>
    <row r="20" spans="1:17" ht="17.100000000000001" customHeight="1">
      <c r="A20" s="684">
        <v>55</v>
      </c>
      <c r="B20" s="700" t="s">
        <v>358</v>
      </c>
      <c r="C20" s="218">
        <v>484.27001319253861</v>
      </c>
      <c r="D20" s="218">
        <v>527.18353339466159</v>
      </c>
      <c r="E20" s="218">
        <v>422.72101125680587</v>
      </c>
      <c r="F20" s="218">
        <v>400.17510914272731</v>
      </c>
      <c r="G20" s="218">
        <v>411.89872340643558</v>
      </c>
      <c r="H20" s="218">
        <v>472.24142652252675</v>
      </c>
      <c r="I20" s="218">
        <v>469.27854159734483</v>
      </c>
      <c r="J20" s="218">
        <v>542.95275029050254</v>
      </c>
      <c r="K20" s="218">
        <v>551.44787786377105</v>
      </c>
      <c r="L20" s="218">
        <v>649.59585299527794</v>
      </c>
      <c r="M20" s="218">
        <v>593.73662531371963</v>
      </c>
      <c r="N20" s="218">
        <v>368.8971952934877</v>
      </c>
      <c r="O20" s="228">
        <v>426.2882597084257</v>
      </c>
      <c r="P20" s="228">
        <v>188.31073101165569</v>
      </c>
      <c r="Q20" s="228">
        <v>281.24742747610901</v>
      </c>
    </row>
    <row r="21" spans="1:17" ht="17.100000000000001" customHeight="1">
      <c r="A21" s="684">
        <v>60</v>
      </c>
      <c r="B21" s="700" t="s">
        <v>359</v>
      </c>
      <c r="C21" s="218">
        <v>1208.2120322503429</v>
      </c>
      <c r="D21" s="218">
        <v>1294.4096713878691</v>
      </c>
      <c r="E21" s="218">
        <v>1123.6093043818519</v>
      </c>
      <c r="F21" s="218">
        <v>1181.4395198412872</v>
      </c>
      <c r="G21" s="218">
        <v>1236.6829152124349</v>
      </c>
      <c r="H21" s="218">
        <v>1272.6911732159242</v>
      </c>
      <c r="I21" s="218">
        <v>1255.2191687248105</v>
      </c>
      <c r="J21" s="218">
        <v>1267.7314164546865</v>
      </c>
      <c r="K21" s="218">
        <v>1234.0533919640454</v>
      </c>
      <c r="L21" s="218">
        <v>1204.0171188395411</v>
      </c>
      <c r="M21" s="218">
        <v>1462.4917081158171</v>
      </c>
      <c r="N21" s="218">
        <v>1410.4802234560268</v>
      </c>
      <c r="O21" s="228">
        <v>1477.7611970819466</v>
      </c>
      <c r="P21" s="228">
        <v>1382.5270570243486</v>
      </c>
      <c r="Q21" s="228">
        <v>1453.0163267462656</v>
      </c>
    </row>
    <row r="22" spans="1:17" ht="17.100000000000001" customHeight="1">
      <c r="A22" s="684">
        <v>64</v>
      </c>
      <c r="B22" s="700" t="s">
        <v>360</v>
      </c>
      <c r="C22" s="218">
        <v>290.86260601210245</v>
      </c>
      <c r="D22" s="218">
        <v>349.24020699021293</v>
      </c>
      <c r="E22" s="218">
        <v>398.09427522009253</v>
      </c>
      <c r="F22" s="218">
        <v>435.91960866587129</v>
      </c>
      <c r="G22" s="218">
        <v>455.93761822380708</v>
      </c>
      <c r="H22" s="218">
        <v>408.57177414745792</v>
      </c>
      <c r="I22" s="218">
        <v>491.83786928234497</v>
      </c>
      <c r="J22" s="218">
        <v>497.95470151336303</v>
      </c>
      <c r="K22" s="218">
        <v>510.70595628258121</v>
      </c>
      <c r="L22" s="218">
        <v>569.27823271240868</v>
      </c>
      <c r="M22" s="218">
        <v>590.26011716436005</v>
      </c>
      <c r="N22" s="218">
        <v>669.31943180582255</v>
      </c>
      <c r="O22" s="228">
        <v>738.29504335344484</v>
      </c>
      <c r="P22" s="228">
        <v>882.43124410182099</v>
      </c>
      <c r="Q22" s="228">
        <v>938.53992280525654</v>
      </c>
    </row>
    <row r="23" spans="1:17" ht="17.100000000000001" customHeight="1">
      <c r="A23" s="684">
        <v>65</v>
      </c>
      <c r="B23" s="700" t="s">
        <v>361</v>
      </c>
      <c r="C23" s="218">
        <v>325.40903271505334</v>
      </c>
      <c r="D23" s="218">
        <v>303.63387672221779</v>
      </c>
      <c r="E23" s="218">
        <v>343.63575318240987</v>
      </c>
      <c r="F23" s="218">
        <v>330.69616156086863</v>
      </c>
      <c r="G23" s="218">
        <v>356.86723264145064</v>
      </c>
      <c r="H23" s="218">
        <v>377.28435308024984</v>
      </c>
      <c r="I23" s="218">
        <v>397.50474109222216</v>
      </c>
      <c r="J23" s="218">
        <v>456.6747197526546</v>
      </c>
      <c r="K23" s="218">
        <v>532.23346116920595</v>
      </c>
      <c r="L23" s="218">
        <v>572.74401829124054</v>
      </c>
      <c r="M23" s="218">
        <v>656.13336598674107</v>
      </c>
      <c r="N23" s="218">
        <v>664.49216814743329</v>
      </c>
      <c r="O23" s="228">
        <v>742.01362351605678</v>
      </c>
      <c r="P23" s="228">
        <v>745.71949413525158</v>
      </c>
      <c r="Q23" s="228">
        <v>847.54374764865292</v>
      </c>
    </row>
    <row r="24" spans="1:17" ht="17.100000000000001" customHeight="1">
      <c r="A24" s="684">
        <v>71</v>
      </c>
      <c r="B24" s="700" t="s">
        <v>362</v>
      </c>
      <c r="C24" s="218">
        <v>1228.0090929034977</v>
      </c>
      <c r="D24" s="218">
        <v>1302.2250782821884</v>
      </c>
      <c r="E24" s="218">
        <v>1239.4363230616605</v>
      </c>
      <c r="F24" s="218">
        <v>1275.3185815903794</v>
      </c>
      <c r="G24" s="218">
        <v>1283.8801556511739</v>
      </c>
      <c r="H24" s="218">
        <v>1322.8558266925363</v>
      </c>
      <c r="I24" s="218">
        <v>1404.6128774328145</v>
      </c>
      <c r="J24" s="218">
        <v>1428.1020765350645</v>
      </c>
      <c r="K24" s="218">
        <v>1469.1590536733206</v>
      </c>
      <c r="L24" s="218">
        <v>1610.0194480474743</v>
      </c>
      <c r="M24" s="218">
        <v>1655.2237418252189</v>
      </c>
      <c r="N24" s="218">
        <v>1649.3194155385133</v>
      </c>
      <c r="O24" s="228">
        <v>1696.642070355651</v>
      </c>
      <c r="P24" s="228">
        <v>1559.8052280599929</v>
      </c>
      <c r="Q24" s="228">
        <v>1605.3216810564545</v>
      </c>
    </row>
    <row r="25" spans="1:17" ht="17.100000000000001" customHeight="1">
      <c r="A25" s="684">
        <v>75</v>
      </c>
      <c r="B25" s="700" t="s">
        <v>87</v>
      </c>
      <c r="C25" s="218">
        <v>1211.0407640904571</v>
      </c>
      <c r="D25" s="218">
        <v>1336.5867583917338</v>
      </c>
      <c r="E25" s="218">
        <v>1294.4784117558263</v>
      </c>
      <c r="F25" s="218">
        <v>1254.2658355503072</v>
      </c>
      <c r="G25" s="218">
        <v>1216.6406349348053</v>
      </c>
      <c r="H25" s="218">
        <v>1193.5925857696584</v>
      </c>
      <c r="I25" s="218">
        <v>1172.5408101754961</v>
      </c>
      <c r="J25" s="218">
        <v>1185.0660793239581</v>
      </c>
      <c r="K25" s="218">
        <v>1162.2979363966615</v>
      </c>
      <c r="L25" s="218">
        <v>1149.5080509361262</v>
      </c>
      <c r="M25" s="218">
        <v>1174.6592658951224</v>
      </c>
      <c r="N25" s="218">
        <v>1146.2700174546706</v>
      </c>
      <c r="O25" s="228">
        <v>1155.1058166157736</v>
      </c>
      <c r="P25" s="228">
        <v>1122.6749462376281</v>
      </c>
      <c r="Q25" s="228">
        <v>1157.5582132371364</v>
      </c>
    </row>
    <row r="26" spans="1:17" ht="17.100000000000001" customHeight="1">
      <c r="A26" s="684">
        <v>80</v>
      </c>
      <c r="B26" s="700" t="s">
        <v>363</v>
      </c>
      <c r="C26" s="218">
        <v>509.23937264426991</v>
      </c>
      <c r="D26" s="218">
        <v>446.3302853142186</v>
      </c>
      <c r="E26" s="218">
        <v>422.88738692970782</v>
      </c>
      <c r="F26" s="218">
        <v>419.34503309180695</v>
      </c>
      <c r="G26" s="218">
        <v>364.86933222144251</v>
      </c>
      <c r="H26" s="218">
        <v>398.97826516513919</v>
      </c>
      <c r="I26" s="218">
        <v>364.98272253225269</v>
      </c>
      <c r="J26" s="218">
        <v>346.0277246993129</v>
      </c>
      <c r="K26" s="218">
        <v>341.27313276771247</v>
      </c>
      <c r="L26" s="218">
        <v>322.36693827382567</v>
      </c>
      <c r="M26" s="218">
        <v>355.53114141464192</v>
      </c>
      <c r="N26" s="218">
        <v>413.18553253041148</v>
      </c>
      <c r="O26" s="228">
        <v>420.28007330311448</v>
      </c>
      <c r="P26" s="228">
        <v>365.96033011509974</v>
      </c>
      <c r="Q26" s="228">
        <v>425.99367673593594</v>
      </c>
    </row>
    <row r="27" spans="1:17" ht="17.100000000000001" customHeight="1">
      <c r="A27" s="684">
        <v>85</v>
      </c>
      <c r="B27" s="700" t="s">
        <v>364</v>
      </c>
      <c r="C27" s="218">
        <v>247.34746614763509</v>
      </c>
      <c r="D27" s="218">
        <v>247.18771327356907</v>
      </c>
      <c r="E27" s="218">
        <v>237.35257218000993</v>
      </c>
      <c r="F27" s="218">
        <v>231.39442330395053</v>
      </c>
      <c r="G27" s="218">
        <v>234.30622399940233</v>
      </c>
      <c r="H27" s="218">
        <v>232.37545575922064</v>
      </c>
      <c r="I27" s="218">
        <v>232.76583580969324</v>
      </c>
      <c r="J27" s="218">
        <v>232.26653570493542</v>
      </c>
      <c r="K27" s="218">
        <v>229.874285890203</v>
      </c>
      <c r="L27" s="218">
        <v>236.4667293257252</v>
      </c>
      <c r="M27" s="218">
        <v>249.39433147016973</v>
      </c>
      <c r="N27" s="218">
        <v>246.05012639549926</v>
      </c>
      <c r="O27" s="228">
        <v>252.08850959881983</v>
      </c>
      <c r="P27" s="228">
        <v>290.32468604592685</v>
      </c>
      <c r="Q27" s="228">
        <v>265.10893558643971</v>
      </c>
    </row>
    <row r="28" spans="1:17" ht="17.100000000000001" customHeight="1">
      <c r="A28" s="684">
        <v>91</v>
      </c>
      <c r="B28" s="700" t="s">
        <v>365</v>
      </c>
      <c r="C28" s="218">
        <v>240.43234693999818</v>
      </c>
      <c r="D28" s="218">
        <v>235.9322097888421</v>
      </c>
      <c r="E28" s="218">
        <v>240.78590194671199</v>
      </c>
      <c r="F28" s="218">
        <v>222.79332797277323</v>
      </c>
      <c r="G28" s="218">
        <v>217.47981065747149</v>
      </c>
      <c r="H28" s="218">
        <v>222.92565738809603</v>
      </c>
      <c r="I28" s="218">
        <v>241.31628682177046</v>
      </c>
      <c r="J28" s="218">
        <v>248.71938618945464</v>
      </c>
      <c r="K28" s="218">
        <v>246.40513756118048</v>
      </c>
      <c r="L28" s="218">
        <v>253.59189070040088</v>
      </c>
      <c r="M28" s="218">
        <v>257.26801513181749</v>
      </c>
      <c r="N28" s="218">
        <v>317.75447826497856</v>
      </c>
      <c r="O28" s="228">
        <v>273.52133225842397</v>
      </c>
      <c r="P28" s="228">
        <v>247.96523773790204</v>
      </c>
      <c r="Q28" s="228">
        <v>217.38209198700366</v>
      </c>
    </row>
    <row r="29" spans="1:17" ht="17.100000000000001" customHeight="1" thickBot="1">
      <c r="A29" s="685"/>
      <c r="B29" s="702"/>
      <c r="C29" s="229">
        <v>15177.679136542891</v>
      </c>
      <c r="D29" s="229">
        <v>16103.340084945496</v>
      </c>
      <c r="E29" s="229">
        <v>15696.115294349976</v>
      </c>
      <c r="F29" s="229">
        <v>15667.215316968601</v>
      </c>
      <c r="G29" s="229">
        <v>15861.875789653302</v>
      </c>
      <c r="H29" s="229">
        <v>16370.067000213388</v>
      </c>
      <c r="I29" s="229">
        <v>16695.267118627391</v>
      </c>
      <c r="J29" s="229">
        <v>17224.866218542287</v>
      </c>
      <c r="K29" s="229">
        <v>17575.753880157172</v>
      </c>
      <c r="L29" s="229">
        <v>18232.953221879168</v>
      </c>
      <c r="M29" s="229">
        <v>18999.610630488722</v>
      </c>
      <c r="N29" s="229">
        <v>19172.6778745376</v>
      </c>
      <c r="O29" s="230">
        <v>20230.501255562085</v>
      </c>
      <c r="P29" s="230">
        <v>18482.502204094526</v>
      </c>
      <c r="Q29" s="230">
        <v>19693.510470590907</v>
      </c>
    </row>
    <row r="30" spans="1:17" ht="17.100000000000001" customHeight="1" thickTop="1">
      <c r="B30" s="214" t="s">
        <v>440</v>
      </c>
    </row>
    <row r="31" spans="1:17" ht="17.100000000000001" customHeight="1">
      <c r="B31" s="214" t="s">
        <v>309</v>
      </c>
    </row>
    <row r="32" spans="1:17" ht="30.6" customHeight="1">
      <c r="A32" s="788" t="s">
        <v>393</v>
      </c>
      <c r="B32" s="788"/>
      <c r="C32" s="788"/>
      <c r="D32" s="788"/>
      <c r="E32" s="788"/>
      <c r="F32" s="788"/>
      <c r="G32" s="788"/>
      <c r="H32" s="788"/>
      <c r="I32" s="788"/>
      <c r="J32" s="788"/>
      <c r="K32" s="788"/>
      <c r="L32" s="788"/>
      <c r="M32" s="788"/>
      <c r="N32" s="788"/>
      <c r="O32" s="788"/>
      <c r="P32" s="788"/>
      <c r="Q32" s="788"/>
    </row>
    <row r="33" spans="1:17" ht="17.100000000000001" customHeight="1">
      <c r="B33" s="703"/>
    </row>
    <row r="34" spans="1:17" ht="17.100000000000001" customHeight="1">
      <c r="B34" s="703"/>
    </row>
    <row r="35" spans="1:17" ht="17.100000000000001" customHeight="1">
      <c r="A35" s="791" t="s">
        <v>402</v>
      </c>
      <c r="B35" s="793" t="s">
        <v>368</v>
      </c>
      <c r="C35" s="681"/>
      <c r="D35" s="681"/>
      <c r="E35" s="681"/>
      <c r="F35" s="681"/>
      <c r="G35" s="681"/>
      <c r="H35" s="681"/>
      <c r="I35" s="681"/>
      <c r="J35" s="681"/>
      <c r="K35" s="681"/>
      <c r="L35" s="681"/>
      <c r="M35" s="681"/>
      <c r="N35" s="681"/>
      <c r="O35" s="681"/>
      <c r="P35" s="681"/>
      <c r="Q35" s="681"/>
    </row>
    <row r="36" spans="1:17" ht="24" customHeight="1" thickBot="1">
      <c r="A36" s="792"/>
      <c r="B36" s="794"/>
      <c r="C36" s="687">
        <v>2007</v>
      </c>
      <c r="D36" s="687">
        <v>2008</v>
      </c>
      <c r="E36" s="687">
        <v>2009</v>
      </c>
      <c r="F36" s="687">
        <v>2010</v>
      </c>
      <c r="G36" s="687">
        <v>2011</v>
      </c>
      <c r="H36" s="687">
        <v>2012</v>
      </c>
      <c r="I36" s="687">
        <v>2013</v>
      </c>
      <c r="J36" s="687" t="s">
        <v>345</v>
      </c>
      <c r="K36" s="687" t="s">
        <v>346</v>
      </c>
      <c r="L36" s="687" t="s">
        <v>347</v>
      </c>
      <c r="M36" s="687">
        <v>2017</v>
      </c>
      <c r="N36" s="687">
        <v>2018</v>
      </c>
      <c r="O36" s="687">
        <v>2019</v>
      </c>
      <c r="P36" s="687">
        <v>2020</v>
      </c>
      <c r="Q36" s="687">
        <v>2021</v>
      </c>
    </row>
    <row r="37" spans="1:17" ht="17.100000000000001" customHeight="1" thickTop="1">
      <c r="A37" s="684">
        <v>1</v>
      </c>
      <c r="B37" s="700" t="s">
        <v>51</v>
      </c>
      <c r="C37" s="231">
        <v>3072.974827131723</v>
      </c>
      <c r="D37" s="231">
        <v>3388.2277499652055</v>
      </c>
      <c r="E37" s="231">
        <v>3959.9463961197825</v>
      </c>
      <c r="F37" s="231">
        <v>4286.6651137098406</v>
      </c>
      <c r="G37" s="231">
        <v>4845.3548153533193</v>
      </c>
      <c r="H37" s="231">
        <v>4822.9991608618166</v>
      </c>
      <c r="I37" s="231">
        <v>4785.4573880166754</v>
      </c>
      <c r="J37" s="231">
        <v>5129.1483497409918</v>
      </c>
      <c r="K37" s="231">
        <v>5458.4643286143273</v>
      </c>
      <c r="L37" s="231">
        <v>5886.4513579062223</v>
      </c>
      <c r="M37" s="231">
        <v>6269.4933663655547</v>
      </c>
      <c r="N37" s="231">
        <v>7106.9379086155186</v>
      </c>
      <c r="O37" s="231">
        <v>7536.5226618324541</v>
      </c>
      <c r="P37" s="231">
        <v>7649.2797330338635</v>
      </c>
      <c r="Q37" s="228">
        <v>8284.5034127970466</v>
      </c>
    </row>
    <row r="38" spans="1:17" ht="17.100000000000001" customHeight="1">
      <c r="A38" s="684">
        <v>3</v>
      </c>
      <c r="B38" s="700" t="s">
        <v>348</v>
      </c>
      <c r="C38" s="231">
        <v>1243.6476739533568</v>
      </c>
      <c r="D38" s="231">
        <v>1402.480147786488</v>
      </c>
      <c r="E38" s="231">
        <v>1531.5149067906691</v>
      </c>
      <c r="F38" s="231">
        <v>1483.3532095039341</v>
      </c>
      <c r="G38" s="231">
        <v>1652.6543000512611</v>
      </c>
      <c r="H38" s="231">
        <v>2014.5217266950458</v>
      </c>
      <c r="I38" s="231">
        <v>2139.0386932725414</v>
      </c>
      <c r="J38" s="231">
        <v>2310.2476290487712</v>
      </c>
      <c r="K38" s="231">
        <v>2684.1372643653303</v>
      </c>
      <c r="L38" s="231">
        <v>3100.9189397693053</v>
      </c>
      <c r="M38" s="231">
        <v>3229.9410024057015</v>
      </c>
      <c r="N38" s="231">
        <v>3268.3723249769801</v>
      </c>
      <c r="O38" s="228">
        <v>3525.5049610289361</v>
      </c>
      <c r="P38" s="228">
        <v>3862.1545308051736</v>
      </c>
      <c r="Q38" s="228">
        <v>3900.8420791331409</v>
      </c>
    </row>
    <row r="39" spans="1:17" ht="17.100000000000001" customHeight="1">
      <c r="A39" s="684">
        <v>2</v>
      </c>
      <c r="B39" s="700" t="s">
        <v>53</v>
      </c>
      <c r="C39" s="231">
        <v>166.8269515597508</v>
      </c>
      <c r="D39" s="231">
        <v>166.002988574222</v>
      </c>
      <c r="E39" s="231">
        <v>239.82381283553693</v>
      </c>
      <c r="F39" s="231">
        <v>296.65179764893878</v>
      </c>
      <c r="G39" s="231">
        <v>297.93561471466006</v>
      </c>
      <c r="H39" s="231">
        <v>278.96474968862452</v>
      </c>
      <c r="I39" s="231">
        <v>339.28993753265769</v>
      </c>
      <c r="J39" s="231">
        <v>376.39866133840161</v>
      </c>
      <c r="K39" s="231">
        <v>408.35618317434449</v>
      </c>
      <c r="L39" s="231">
        <v>472.25520084011976</v>
      </c>
      <c r="M39" s="231">
        <v>580.56804456737984</v>
      </c>
      <c r="N39" s="231">
        <v>625.18883158196502</v>
      </c>
      <c r="O39" s="231">
        <v>653.74529237881927</v>
      </c>
      <c r="P39" s="231">
        <v>695.68315113491178</v>
      </c>
      <c r="Q39" s="228">
        <v>740.78743897705954</v>
      </c>
    </row>
    <row r="40" spans="1:17" ht="17.100000000000001" customHeight="1">
      <c r="A40" s="684">
        <v>10</v>
      </c>
      <c r="B40" s="700" t="s">
        <v>349</v>
      </c>
      <c r="C40" s="231">
        <v>111.84318944801835</v>
      </c>
      <c r="D40" s="231">
        <v>156.90537130279</v>
      </c>
      <c r="E40" s="231">
        <v>161.11430640214428</v>
      </c>
      <c r="F40" s="231">
        <v>244.29396079788395</v>
      </c>
      <c r="G40" s="231">
        <v>283.23315580054719</v>
      </c>
      <c r="H40" s="231">
        <v>388.12126437005236</v>
      </c>
      <c r="I40" s="231">
        <v>807.76057963385631</v>
      </c>
      <c r="J40" s="231">
        <v>1118.8770156029495</v>
      </c>
      <c r="K40" s="231">
        <v>1051.2050499796549</v>
      </c>
      <c r="L40" s="231">
        <v>851.83932856136789</v>
      </c>
      <c r="M40" s="231">
        <v>1413.3732245308743</v>
      </c>
      <c r="N40" s="231">
        <v>2118.4734313466142</v>
      </c>
      <c r="O40" s="231">
        <v>2115.9666280547463</v>
      </c>
      <c r="P40" s="231">
        <v>979.65232752355644</v>
      </c>
      <c r="Q40" s="228">
        <v>2449.9765240448251</v>
      </c>
    </row>
    <row r="41" spans="1:17" ht="17.100000000000001" customHeight="1">
      <c r="A41" s="684">
        <v>15</v>
      </c>
      <c r="B41" s="700" t="s">
        <v>366</v>
      </c>
      <c r="C41" s="231">
        <v>687.66884003035102</v>
      </c>
      <c r="D41" s="231">
        <v>834.32436183578739</v>
      </c>
      <c r="E41" s="231">
        <v>821.09399832458985</v>
      </c>
      <c r="F41" s="231">
        <v>885.00674859674109</v>
      </c>
      <c r="G41" s="231">
        <v>984.81995637288674</v>
      </c>
      <c r="H41" s="231">
        <v>1083.9653565265539</v>
      </c>
      <c r="I41" s="231">
        <v>1266.3626181366735</v>
      </c>
      <c r="J41" s="231">
        <v>1547.2581307198443</v>
      </c>
      <c r="K41" s="231">
        <v>1546.0767147618417</v>
      </c>
      <c r="L41" s="231">
        <v>2374.0414299112754</v>
      </c>
      <c r="M41" s="231">
        <v>2120.4456905401239</v>
      </c>
      <c r="N41" s="231">
        <v>2399.3064845539275</v>
      </c>
      <c r="O41" s="231">
        <v>2935.1829607071904</v>
      </c>
      <c r="P41" s="231">
        <v>2743.5060370695101</v>
      </c>
      <c r="Q41" s="228">
        <v>2643.0763236470111</v>
      </c>
    </row>
    <row r="42" spans="1:17" ht="17.100000000000001" customHeight="1">
      <c r="A42" s="684">
        <v>17</v>
      </c>
      <c r="B42" s="700" t="s">
        <v>351</v>
      </c>
      <c r="C42" s="231">
        <v>180.27178541101557</v>
      </c>
      <c r="D42" s="231">
        <v>205.73032431700904</v>
      </c>
      <c r="E42" s="231">
        <v>186.56875372027571</v>
      </c>
      <c r="F42" s="231">
        <v>229.30363030337776</v>
      </c>
      <c r="G42" s="231">
        <v>253.93036214362542</v>
      </c>
      <c r="H42" s="231">
        <v>275.16852196026434</v>
      </c>
      <c r="I42" s="231">
        <v>258.18215876962495</v>
      </c>
      <c r="J42" s="231">
        <v>280.9176268848978</v>
      </c>
      <c r="K42" s="231">
        <v>274.27298213509357</v>
      </c>
      <c r="L42" s="231">
        <v>355.23611953556428</v>
      </c>
      <c r="M42" s="231">
        <v>434.9994345471755</v>
      </c>
      <c r="N42" s="231">
        <v>487.90089545762839</v>
      </c>
      <c r="O42" s="231">
        <v>592.85875044391423</v>
      </c>
      <c r="P42" s="231">
        <v>571.17293297633842</v>
      </c>
      <c r="Q42" s="228">
        <v>996.02836976082017</v>
      </c>
    </row>
    <row r="43" spans="1:17" ht="17.100000000000001" customHeight="1">
      <c r="A43" s="684">
        <v>20</v>
      </c>
      <c r="B43" s="700" t="s">
        <v>352</v>
      </c>
      <c r="C43" s="231">
        <v>161.86884462511574</v>
      </c>
      <c r="D43" s="231">
        <v>165.83233099298985</v>
      </c>
      <c r="E43" s="231">
        <v>190.48282486317683</v>
      </c>
      <c r="F43" s="231">
        <v>251.2618966112623</v>
      </c>
      <c r="G43" s="231">
        <v>257.51623053677605</v>
      </c>
      <c r="H43" s="231">
        <v>260.83576670405142</v>
      </c>
      <c r="I43" s="231">
        <v>270.28923523429808</v>
      </c>
      <c r="J43" s="231">
        <v>293.29269937798017</v>
      </c>
      <c r="K43" s="231">
        <v>338.56794457765528</v>
      </c>
      <c r="L43" s="231">
        <v>384.61382570225828</v>
      </c>
      <c r="M43" s="231">
        <v>394.49376583260698</v>
      </c>
      <c r="N43" s="231">
        <v>446.49890244368453</v>
      </c>
      <c r="O43" s="231">
        <v>472.31384166935504</v>
      </c>
      <c r="P43" s="231">
        <v>398.86271612434075</v>
      </c>
      <c r="Q43" s="228">
        <v>432.67872606120289</v>
      </c>
    </row>
    <row r="44" spans="1:17" ht="17.100000000000001" customHeight="1">
      <c r="A44" s="684">
        <v>26</v>
      </c>
      <c r="B44" s="700" t="s">
        <v>55</v>
      </c>
      <c r="C44" s="231">
        <v>55.994363546928639</v>
      </c>
      <c r="D44" s="231">
        <v>71.082876125945489</v>
      </c>
      <c r="E44" s="231">
        <v>64.134796814658301</v>
      </c>
      <c r="F44" s="231">
        <v>67.127410152503515</v>
      </c>
      <c r="G44" s="231">
        <v>66.208813701024113</v>
      </c>
      <c r="H44" s="231">
        <v>67.160021590643851</v>
      </c>
      <c r="I44" s="231">
        <v>64.394568765921576</v>
      </c>
      <c r="J44" s="231">
        <v>68.345068089601199</v>
      </c>
      <c r="K44" s="231">
        <v>68.784457199356964</v>
      </c>
      <c r="L44" s="231">
        <v>68.859921638618644</v>
      </c>
      <c r="M44" s="231">
        <v>78.939145197813843</v>
      </c>
      <c r="N44" s="231">
        <v>91.050572562486522</v>
      </c>
      <c r="O44" s="231">
        <v>98.976770589488453</v>
      </c>
      <c r="P44" s="231">
        <v>88.246654348055586</v>
      </c>
      <c r="Q44" s="228">
        <v>110.34674139141313</v>
      </c>
    </row>
    <row r="45" spans="1:17" ht="17.100000000000001" customHeight="1">
      <c r="A45" s="684">
        <v>28</v>
      </c>
      <c r="B45" s="700" t="s">
        <v>353</v>
      </c>
      <c r="C45" s="231">
        <v>156.49502948864099</v>
      </c>
      <c r="D45" s="231">
        <v>244.77342953585563</v>
      </c>
      <c r="E45" s="231">
        <v>203.00253155094947</v>
      </c>
      <c r="F45" s="231">
        <v>176.8889460265392</v>
      </c>
      <c r="G45" s="231">
        <v>202.6022771932104</v>
      </c>
      <c r="H45" s="231">
        <v>221.79157570915046</v>
      </c>
      <c r="I45" s="231">
        <v>202.95408150448409</v>
      </c>
      <c r="J45" s="231">
        <v>221.81676482631619</v>
      </c>
      <c r="K45" s="231">
        <v>270.16976612711915</v>
      </c>
      <c r="L45" s="231">
        <v>287.01814650794591</v>
      </c>
      <c r="M45" s="231">
        <v>327.26049473379908</v>
      </c>
      <c r="N45" s="231">
        <v>374.4664843902209</v>
      </c>
      <c r="O45" s="231">
        <v>428.19196746404606</v>
      </c>
      <c r="P45" s="231">
        <v>471.88490682390193</v>
      </c>
      <c r="Q45" s="228">
        <v>535.75185411609459</v>
      </c>
    </row>
    <row r="46" spans="1:17" ht="17.100000000000001" customHeight="1">
      <c r="A46" s="684">
        <v>29</v>
      </c>
      <c r="B46" s="700" t="s">
        <v>354</v>
      </c>
      <c r="C46" s="231">
        <v>63.601395249981621</v>
      </c>
      <c r="D46" s="231">
        <v>50.276023421849359</v>
      </c>
      <c r="E46" s="231">
        <v>41.308931467881251</v>
      </c>
      <c r="F46" s="231">
        <v>31.352636456939081</v>
      </c>
      <c r="G46" s="231">
        <v>27.642218442035276</v>
      </c>
      <c r="H46" s="231">
        <v>30.510427207839925</v>
      </c>
      <c r="I46" s="231">
        <v>31.905567714632951</v>
      </c>
      <c r="J46" s="231">
        <v>34.288681487378128</v>
      </c>
      <c r="K46" s="231">
        <v>33.060694951284646</v>
      </c>
      <c r="L46" s="231">
        <v>37.383462915649275</v>
      </c>
      <c r="M46" s="231">
        <v>47.389718149318156</v>
      </c>
      <c r="N46" s="231">
        <v>50.596314839263997</v>
      </c>
      <c r="O46" s="231">
        <v>51.491129164147907</v>
      </c>
      <c r="P46" s="231">
        <v>53.118662457881342</v>
      </c>
      <c r="Q46" s="228">
        <v>55.308907231896782</v>
      </c>
    </row>
    <row r="47" spans="1:17" ht="17.100000000000001" customHeight="1">
      <c r="A47" s="684">
        <v>36</v>
      </c>
      <c r="B47" s="700" t="s">
        <v>355</v>
      </c>
      <c r="C47" s="231">
        <v>157.79635639733468</v>
      </c>
      <c r="D47" s="231">
        <v>203.65811560027097</v>
      </c>
      <c r="E47" s="231">
        <v>216.4309032981252</v>
      </c>
      <c r="F47" s="231">
        <v>228.2138868052742</v>
      </c>
      <c r="G47" s="231">
        <v>248.24122578964872</v>
      </c>
      <c r="H47" s="231">
        <v>262.87008079462458</v>
      </c>
      <c r="I47" s="231">
        <v>272.02509472183783</v>
      </c>
      <c r="J47" s="231">
        <v>287.50780358692003</v>
      </c>
      <c r="K47" s="231">
        <v>295.00372880498412</v>
      </c>
      <c r="L47" s="231">
        <v>330.11591742970916</v>
      </c>
      <c r="M47" s="231">
        <v>369.0227983040611</v>
      </c>
      <c r="N47" s="231">
        <v>449.54119899145064</v>
      </c>
      <c r="O47" s="231">
        <v>570.46413306291004</v>
      </c>
      <c r="P47" s="231">
        <v>480.81728366038323</v>
      </c>
      <c r="Q47" s="228">
        <v>520.69951478712528</v>
      </c>
    </row>
    <row r="48" spans="1:17" ht="17.100000000000001" customHeight="1">
      <c r="A48" s="684">
        <v>40</v>
      </c>
      <c r="B48" s="700" t="s">
        <v>356</v>
      </c>
      <c r="C48" s="231">
        <v>159.85189537076297</v>
      </c>
      <c r="D48" s="231">
        <v>193.00545974990209</v>
      </c>
      <c r="E48" s="231">
        <v>204.94964174335959</v>
      </c>
      <c r="F48" s="231">
        <v>252.95380488039501</v>
      </c>
      <c r="G48" s="231">
        <v>243.26763873424468</v>
      </c>
      <c r="H48" s="231">
        <v>260.82840792940726</v>
      </c>
      <c r="I48" s="231">
        <v>239.11120930412693</v>
      </c>
      <c r="J48" s="231">
        <v>227.99291097491204</v>
      </c>
      <c r="K48" s="231">
        <v>305.87402671442914</v>
      </c>
      <c r="L48" s="231">
        <v>341.98411884606747</v>
      </c>
      <c r="M48" s="231">
        <v>362.73295822379725</v>
      </c>
      <c r="N48" s="231">
        <v>358.5216905772312</v>
      </c>
      <c r="O48" s="231">
        <v>396.57312204085321</v>
      </c>
      <c r="P48" s="231">
        <v>403.52795645968081</v>
      </c>
      <c r="Q48" s="228">
        <v>423.22200695805509</v>
      </c>
    </row>
    <row r="49" spans="1:17" ht="17.100000000000001" customHeight="1">
      <c r="A49" s="684">
        <v>45</v>
      </c>
      <c r="B49" s="700" t="s">
        <v>226</v>
      </c>
      <c r="C49" s="231">
        <v>1284.8021165709874</v>
      </c>
      <c r="D49" s="231">
        <v>1624.7726588845139</v>
      </c>
      <c r="E49" s="231">
        <v>1453.9288776603698</v>
      </c>
      <c r="F49" s="231">
        <v>1390.5722817547694</v>
      </c>
      <c r="G49" s="231">
        <v>1609.0956392944477</v>
      </c>
      <c r="H49" s="231">
        <v>1539.545620904428</v>
      </c>
      <c r="I49" s="231">
        <v>1497.4227539681242</v>
      </c>
      <c r="J49" s="231">
        <v>1740.9499860871001</v>
      </c>
      <c r="K49" s="231">
        <v>2111.7437814929926</v>
      </c>
      <c r="L49" s="231">
        <v>2274.3422694266696</v>
      </c>
      <c r="M49" s="231">
        <v>2709.2440369410479</v>
      </c>
      <c r="N49" s="231">
        <v>3080.919909360699</v>
      </c>
      <c r="O49" s="231">
        <v>3793.0888664114982</v>
      </c>
      <c r="P49" s="231">
        <v>3432.4465284528542</v>
      </c>
      <c r="Q49" s="228">
        <v>3943.860590188604</v>
      </c>
    </row>
    <row r="50" spans="1:17" ht="23.25" customHeight="1">
      <c r="A50" s="684">
        <v>50</v>
      </c>
      <c r="B50" s="701" t="s">
        <v>357</v>
      </c>
      <c r="C50" s="231">
        <v>1929.213140863026</v>
      </c>
      <c r="D50" s="231">
        <v>2152.9439648365033</v>
      </c>
      <c r="E50" s="231">
        <v>2342.948749602032</v>
      </c>
      <c r="F50" s="231">
        <v>2595.789214349858</v>
      </c>
      <c r="G50" s="231">
        <v>2871.2584456216728</v>
      </c>
      <c r="H50" s="231">
        <v>3212.3039107650184</v>
      </c>
      <c r="I50" s="231">
        <v>3221.152939941132</v>
      </c>
      <c r="J50" s="231">
        <v>3222.8549604384089</v>
      </c>
      <c r="K50" s="231">
        <v>3691.6946987668243</v>
      </c>
      <c r="L50" s="231">
        <v>4250.3309657013424</v>
      </c>
      <c r="M50" s="231">
        <v>3928.8042632784518</v>
      </c>
      <c r="N50" s="231">
        <v>4370.1910932884275</v>
      </c>
      <c r="O50" s="231">
        <v>4845.5283298538543</v>
      </c>
      <c r="P50" s="231">
        <v>5157.1365082086195</v>
      </c>
      <c r="Q50" s="228">
        <v>5941.8299690635267</v>
      </c>
    </row>
    <row r="51" spans="1:17" ht="17.100000000000001" customHeight="1">
      <c r="A51" s="684">
        <v>55</v>
      </c>
      <c r="B51" s="700" t="s">
        <v>358</v>
      </c>
      <c r="C51" s="231">
        <v>484.27001319253861</v>
      </c>
      <c r="D51" s="231">
        <v>663.22208531800493</v>
      </c>
      <c r="E51" s="231">
        <v>557.81702426477409</v>
      </c>
      <c r="F51" s="231">
        <v>630.32225681188629</v>
      </c>
      <c r="G51" s="231">
        <v>738.45115403316822</v>
      </c>
      <c r="H51" s="231">
        <v>964.8153492573382</v>
      </c>
      <c r="I51" s="231">
        <v>1058.5583113799398</v>
      </c>
      <c r="J51" s="231">
        <v>1444.7795445443858</v>
      </c>
      <c r="K51" s="231">
        <v>1565.4060519195448</v>
      </c>
      <c r="L51" s="231">
        <v>2123.6910859051777</v>
      </c>
      <c r="M51" s="231">
        <v>2474.1139853225795</v>
      </c>
      <c r="N51" s="231">
        <v>1683.6705065034544</v>
      </c>
      <c r="O51" s="231">
        <v>2030.9340099685246</v>
      </c>
      <c r="P51" s="231">
        <v>791.02708244348037</v>
      </c>
      <c r="Q51" s="228">
        <v>1109.2057436224334</v>
      </c>
    </row>
    <row r="52" spans="1:17" ht="17.100000000000001" customHeight="1">
      <c r="A52" s="684">
        <v>60</v>
      </c>
      <c r="B52" s="700" t="s">
        <v>359</v>
      </c>
      <c r="C52" s="231">
        <v>1208.2120322503429</v>
      </c>
      <c r="D52" s="231">
        <v>1403.2117091029493</v>
      </c>
      <c r="E52" s="231">
        <v>1240.1158550463319</v>
      </c>
      <c r="F52" s="231">
        <v>1505.6759351627263</v>
      </c>
      <c r="G52" s="231">
        <v>1601.3739899808913</v>
      </c>
      <c r="H52" s="231">
        <v>1701.024309618399</v>
      </c>
      <c r="I52" s="231">
        <v>1719.4888494065415</v>
      </c>
      <c r="J52" s="231">
        <v>1849.532525900773</v>
      </c>
      <c r="K52" s="231">
        <v>1946.2146916420536</v>
      </c>
      <c r="L52" s="231">
        <v>1994.3108071770591</v>
      </c>
      <c r="M52" s="231">
        <v>2669.0032550917499</v>
      </c>
      <c r="N52" s="231">
        <v>2650.495516644603</v>
      </c>
      <c r="O52" s="231">
        <v>2893.6770313105508</v>
      </c>
      <c r="P52" s="231">
        <v>2996.1487884759035</v>
      </c>
      <c r="Q52" s="228">
        <v>3677.8405794881323</v>
      </c>
    </row>
    <row r="53" spans="1:17" ht="17.100000000000001" customHeight="1">
      <c r="A53" s="684">
        <v>64</v>
      </c>
      <c r="B53" s="700" t="s">
        <v>360</v>
      </c>
      <c r="C53" s="231">
        <v>290.86260601210245</v>
      </c>
      <c r="D53" s="231">
        <v>358.15438215958159</v>
      </c>
      <c r="E53" s="231">
        <v>422.23214476943809</v>
      </c>
      <c r="F53" s="231">
        <v>443.60889519277998</v>
      </c>
      <c r="G53" s="231">
        <v>535.19289696816838</v>
      </c>
      <c r="H53" s="231">
        <v>487.10821814878636</v>
      </c>
      <c r="I53" s="231">
        <v>658.08653642213039</v>
      </c>
      <c r="J53" s="231">
        <v>722.68152738841877</v>
      </c>
      <c r="K53" s="231">
        <v>738.15512870454734</v>
      </c>
      <c r="L53" s="231">
        <v>768.98478586915428</v>
      </c>
      <c r="M53" s="231">
        <v>976.8659309657005</v>
      </c>
      <c r="N53" s="231">
        <v>873.93114235802693</v>
      </c>
      <c r="O53" s="231">
        <v>1007.1840616129128</v>
      </c>
      <c r="P53" s="231">
        <v>1256.5002352862984</v>
      </c>
      <c r="Q53" s="228">
        <v>1364.5520178450724</v>
      </c>
    </row>
    <row r="54" spans="1:17" ht="17.100000000000001" customHeight="1">
      <c r="A54" s="684">
        <v>65</v>
      </c>
      <c r="B54" s="700" t="s">
        <v>361</v>
      </c>
      <c r="C54" s="231">
        <v>325.40903271505334</v>
      </c>
      <c r="D54" s="231">
        <v>479.02336867656248</v>
      </c>
      <c r="E54" s="231">
        <v>526.01825772081747</v>
      </c>
      <c r="F54" s="231">
        <v>540.80765740502852</v>
      </c>
      <c r="G54" s="231">
        <v>673.25278995756662</v>
      </c>
      <c r="H54" s="231">
        <v>734.85307583347662</v>
      </c>
      <c r="I54" s="231">
        <v>824.38615740491082</v>
      </c>
      <c r="J54" s="231">
        <v>929.10874938089603</v>
      </c>
      <c r="K54" s="231">
        <v>1041.053851784254</v>
      </c>
      <c r="L54" s="231">
        <v>1163.8254277047586</v>
      </c>
      <c r="M54" s="231">
        <v>1189.22</v>
      </c>
      <c r="N54" s="231">
        <v>1202.5520686500722</v>
      </c>
      <c r="O54" s="231">
        <v>1241.3082829923878</v>
      </c>
      <c r="P54" s="231">
        <v>1268.9574631072974</v>
      </c>
      <c r="Q54" s="228">
        <v>1376.6768369032918</v>
      </c>
    </row>
    <row r="55" spans="1:17" ht="17.100000000000001" customHeight="1">
      <c r="A55" s="684">
        <v>71</v>
      </c>
      <c r="B55" s="700" t="s">
        <v>362</v>
      </c>
      <c r="C55" s="231">
        <v>1228.0090929034977</v>
      </c>
      <c r="D55" s="231">
        <v>1385.499946192444</v>
      </c>
      <c r="E55" s="231">
        <v>1422.5301588288764</v>
      </c>
      <c r="F55" s="231">
        <v>1592.4525720787651</v>
      </c>
      <c r="G55" s="231">
        <v>1804.4090763495146</v>
      </c>
      <c r="H55" s="231">
        <v>2007.5184250205498</v>
      </c>
      <c r="I55" s="231">
        <v>2438.0395115717679</v>
      </c>
      <c r="J55" s="231">
        <v>2631.6310209882258</v>
      </c>
      <c r="K55" s="231">
        <v>3082.4413061176565</v>
      </c>
      <c r="L55" s="231">
        <v>3590.3544629574926</v>
      </c>
      <c r="M55" s="231">
        <v>3834.7724586482809</v>
      </c>
      <c r="N55" s="231">
        <v>4082.7781509297329</v>
      </c>
      <c r="O55" s="231">
        <v>4562.6470953891185</v>
      </c>
      <c r="P55" s="231">
        <v>4015.408089864819</v>
      </c>
      <c r="Q55" s="228">
        <v>4207.2914800026811</v>
      </c>
    </row>
    <row r="56" spans="1:17" ht="17.100000000000001" customHeight="1">
      <c r="A56" s="684">
        <v>75</v>
      </c>
      <c r="B56" s="700" t="s">
        <v>87</v>
      </c>
      <c r="C56" s="231">
        <v>1211.0407640904571</v>
      </c>
      <c r="D56" s="231">
        <v>1423.511180928137</v>
      </c>
      <c r="E56" s="231">
        <v>1423.8499308319083</v>
      </c>
      <c r="F56" s="231">
        <v>1782.696334718933</v>
      </c>
      <c r="G56" s="231">
        <v>2119.1000025042931</v>
      </c>
      <c r="H56" s="231">
        <v>2459.1748172147136</v>
      </c>
      <c r="I56" s="231">
        <v>2701.174119239111</v>
      </c>
      <c r="J56" s="231">
        <v>2971.1150591289297</v>
      </c>
      <c r="K56" s="231">
        <v>3084.6588291296857</v>
      </c>
      <c r="L56" s="231">
        <v>3408.9139438161628</v>
      </c>
      <c r="M56" s="231">
        <v>3776.8216171031809</v>
      </c>
      <c r="N56" s="231">
        <v>4616.5281001052263</v>
      </c>
      <c r="O56" s="231">
        <v>5775.2251327999093</v>
      </c>
      <c r="P56" s="231">
        <v>6251.9699324684252</v>
      </c>
      <c r="Q56" s="228">
        <v>6640.9566481139764</v>
      </c>
    </row>
    <row r="57" spans="1:17" ht="17.100000000000001" customHeight="1">
      <c r="A57" s="684">
        <v>80</v>
      </c>
      <c r="B57" s="700" t="s">
        <v>363</v>
      </c>
      <c r="C57" s="231">
        <v>509.23937264426991</v>
      </c>
      <c r="D57" s="231">
        <v>398.55921543887922</v>
      </c>
      <c r="E57" s="231">
        <v>405.461834679969</v>
      </c>
      <c r="F57" s="231">
        <v>470.45973418825554</v>
      </c>
      <c r="G57" s="231">
        <v>481.83729845814042</v>
      </c>
      <c r="H57" s="231">
        <v>630.57648637554348</v>
      </c>
      <c r="I57" s="231">
        <v>654.19149953708097</v>
      </c>
      <c r="J57" s="231">
        <v>684.21445368943864</v>
      </c>
      <c r="K57" s="231">
        <v>731.66167263383022</v>
      </c>
      <c r="L57" s="231">
        <v>808.64450719351407</v>
      </c>
      <c r="M57" s="231">
        <v>949.77637806365897</v>
      </c>
      <c r="N57" s="231">
        <v>1344.6299751736726</v>
      </c>
      <c r="O57" s="231">
        <v>1535.0760472613547</v>
      </c>
      <c r="P57" s="231">
        <v>1565.1633770891842</v>
      </c>
      <c r="Q57" s="228">
        <v>1626.7919057934619</v>
      </c>
    </row>
    <row r="58" spans="1:17" ht="17.100000000000001" customHeight="1">
      <c r="A58" s="684">
        <v>85</v>
      </c>
      <c r="B58" s="700" t="s">
        <v>364</v>
      </c>
      <c r="C58" s="231">
        <v>247.34746614763509</v>
      </c>
      <c r="D58" s="231">
        <v>222.87103269080382</v>
      </c>
      <c r="E58" s="231">
        <v>235.22295329209089</v>
      </c>
      <c r="F58" s="231">
        <v>302.35200772005862</v>
      </c>
      <c r="G58" s="231">
        <v>363.10689075737491</v>
      </c>
      <c r="H58" s="231">
        <v>403.57238639684897</v>
      </c>
      <c r="I58" s="231">
        <v>428.51219565872498</v>
      </c>
      <c r="J58" s="231">
        <v>455.53162332785109</v>
      </c>
      <c r="K58" s="231">
        <v>475.90550495206111</v>
      </c>
      <c r="L58" s="231">
        <v>539.99958423951557</v>
      </c>
      <c r="M58" s="231">
        <v>585.39175447573098</v>
      </c>
      <c r="N58" s="231">
        <v>766.38849967027136</v>
      </c>
      <c r="O58" s="231">
        <v>819.7845250968802</v>
      </c>
      <c r="P58" s="231">
        <v>946.52718410723583</v>
      </c>
      <c r="Q58" s="228">
        <v>1025.0407838303195</v>
      </c>
    </row>
    <row r="59" spans="1:17" ht="17.100000000000001" customHeight="1">
      <c r="A59" s="684">
        <v>91</v>
      </c>
      <c r="B59" s="700" t="s">
        <v>365</v>
      </c>
      <c r="C59" s="231">
        <v>240.43234693999818</v>
      </c>
      <c r="D59" s="231">
        <v>261.5503584438701</v>
      </c>
      <c r="E59" s="231">
        <v>268.68517891406964</v>
      </c>
      <c r="F59" s="231">
        <v>307.58629622099409</v>
      </c>
      <c r="G59" s="231">
        <v>306.50759950412839</v>
      </c>
      <c r="H59" s="231">
        <v>349.46789702145725</v>
      </c>
      <c r="I59" s="231">
        <v>416.76985614810599</v>
      </c>
      <c r="J59" s="231">
        <v>454.52924841778071</v>
      </c>
      <c r="K59" s="231">
        <v>506.01457250633098</v>
      </c>
      <c r="L59" s="231">
        <v>550.15288838838546</v>
      </c>
      <c r="M59" s="231">
        <v>575.48832507157704</v>
      </c>
      <c r="N59" s="231">
        <v>773.54212289508109</v>
      </c>
      <c r="O59" s="231">
        <v>705.90795212870376</v>
      </c>
      <c r="P59" s="231">
        <v>663.26554192059598</v>
      </c>
      <c r="Q59" s="228">
        <v>646.55596182518377</v>
      </c>
    </row>
    <row r="60" spans="1:17" ht="17.100000000000001" customHeight="1" thickBot="1">
      <c r="A60" s="685"/>
      <c r="B60" s="704"/>
      <c r="C60" s="229">
        <v>15177.679136542891</v>
      </c>
      <c r="D60" s="229">
        <v>17455.619081880566</v>
      </c>
      <c r="E60" s="229">
        <v>18119.182769541825</v>
      </c>
      <c r="F60" s="229">
        <v>19995.396227097684</v>
      </c>
      <c r="G60" s="229">
        <v>22466.992392262604</v>
      </c>
      <c r="H60" s="229">
        <v>24457.697556594634</v>
      </c>
      <c r="I60" s="229">
        <v>26294.553863284902</v>
      </c>
      <c r="J60" s="229">
        <v>29003.020040971165</v>
      </c>
      <c r="K60" s="229">
        <v>31708.9232310552</v>
      </c>
      <c r="L60" s="229">
        <v>35964.26849794334</v>
      </c>
      <c r="M60" s="229">
        <v>39298.161648360168</v>
      </c>
      <c r="N60" s="229">
        <v>43222.482125916235</v>
      </c>
      <c r="O60" s="229">
        <v>48588.153553262557</v>
      </c>
      <c r="P60" s="229">
        <v>46742.457623842318</v>
      </c>
      <c r="Q60" s="230">
        <v>52653.824415582392</v>
      </c>
    </row>
    <row r="61" spans="1:17" ht="17.100000000000001" customHeight="1" thickTop="1">
      <c r="B61" s="214" t="s">
        <v>440</v>
      </c>
    </row>
    <row r="62" spans="1:17" ht="17.100000000000001" customHeight="1">
      <c r="B62" s="214" t="s">
        <v>309</v>
      </c>
    </row>
    <row r="63" spans="1:17" ht="30.6" customHeight="1">
      <c r="A63" s="788" t="s">
        <v>394</v>
      </c>
      <c r="B63" s="788"/>
      <c r="C63" s="788"/>
      <c r="D63" s="788"/>
      <c r="E63" s="788"/>
      <c r="F63" s="788"/>
      <c r="G63" s="788"/>
      <c r="H63" s="788"/>
      <c r="I63" s="788"/>
      <c r="J63" s="788"/>
      <c r="K63" s="788"/>
      <c r="L63" s="788"/>
      <c r="M63" s="788"/>
      <c r="N63" s="788"/>
      <c r="O63" s="788"/>
      <c r="P63" s="788"/>
      <c r="Q63" s="788"/>
    </row>
    <row r="64" spans="1:17" ht="17.100000000000001" customHeight="1"/>
    <row r="65" spans="1:17" ht="17.100000000000001" customHeight="1"/>
    <row r="66" spans="1:17" ht="17.100000000000001" customHeight="1">
      <c r="A66" s="791" t="s">
        <v>402</v>
      </c>
      <c r="B66" s="793" t="s">
        <v>368</v>
      </c>
      <c r="C66" s="681"/>
      <c r="D66" s="681"/>
      <c r="E66" s="681"/>
      <c r="F66" s="681"/>
      <c r="G66" s="681"/>
      <c r="H66" s="681"/>
      <c r="I66" s="681"/>
      <c r="J66" s="681"/>
      <c r="K66" s="681"/>
      <c r="L66" s="681"/>
      <c r="M66" s="681"/>
      <c r="N66" s="681"/>
      <c r="O66" s="681"/>
      <c r="P66" s="681"/>
      <c r="Q66" s="681"/>
    </row>
    <row r="67" spans="1:17" ht="21.75" customHeight="1" thickBot="1">
      <c r="A67" s="792"/>
      <c r="B67" s="794"/>
      <c r="C67" s="687">
        <v>2007</v>
      </c>
      <c r="D67" s="687">
        <v>2008</v>
      </c>
      <c r="E67" s="687">
        <v>2009</v>
      </c>
      <c r="F67" s="687">
        <v>2010</v>
      </c>
      <c r="G67" s="687">
        <v>2011</v>
      </c>
      <c r="H67" s="687">
        <v>2012</v>
      </c>
      <c r="I67" s="687">
        <v>2013</v>
      </c>
      <c r="J67" s="687" t="s">
        <v>345</v>
      </c>
      <c r="K67" s="687" t="s">
        <v>346</v>
      </c>
      <c r="L67" s="687" t="s">
        <v>347</v>
      </c>
      <c r="M67" s="687">
        <v>2017</v>
      </c>
      <c r="N67" s="687">
        <v>2018</v>
      </c>
      <c r="O67" s="687">
        <v>2019</v>
      </c>
      <c r="P67" s="687">
        <v>2020</v>
      </c>
      <c r="Q67" s="687">
        <v>2021</v>
      </c>
    </row>
    <row r="68" spans="1:17" ht="17.100000000000001" customHeight="1" thickTop="1">
      <c r="A68" s="684">
        <v>1</v>
      </c>
      <c r="B68" s="700" t="s">
        <v>51</v>
      </c>
      <c r="C68" s="218"/>
      <c r="D68" s="232">
        <v>2.830401004117844E-2</v>
      </c>
      <c r="E68" s="232">
        <v>6.1206436838548317E-2</v>
      </c>
      <c r="F68" s="232">
        <v>-2.44375191292312E-3</v>
      </c>
      <c r="G68" s="232">
        <v>1.2802748083968751E-2</v>
      </c>
      <c r="H68" s="232">
        <v>3.36790632720676E-2</v>
      </c>
      <c r="I68" s="232">
        <v>-7.9696482649160294E-2</v>
      </c>
      <c r="J68" s="232">
        <v>7.5159816488097331E-3</v>
      </c>
      <c r="K68" s="232">
        <v>-2.8250820571222857E-2</v>
      </c>
      <c r="L68" s="233">
        <v>9.101795703653881E-3</v>
      </c>
      <c r="M68" s="233">
        <v>7.1789702031685998E-3</v>
      </c>
      <c r="N68" s="233">
        <v>3.1802406125124527E-2</v>
      </c>
      <c r="O68" s="234">
        <v>7.5968105286018828E-2</v>
      </c>
      <c r="P68" s="234">
        <v>-2.3394556762578178E-2</v>
      </c>
      <c r="Q68" s="234">
        <v>-3.0326791786277063E-3</v>
      </c>
    </row>
    <row r="69" spans="1:17" ht="17.100000000000001" customHeight="1">
      <c r="A69" s="684">
        <v>3</v>
      </c>
      <c r="B69" s="700" t="s">
        <v>348</v>
      </c>
      <c r="C69" s="218"/>
      <c r="D69" s="232">
        <v>1.1248161110461785E-2</v>
      </c>
      <c r="E69" s="232">
        <v>4.2460543770546089E-3</v>
      </c>
      <c r="F69" s="232">
        <v>-8.3644131903577668E-2</v>
      </c>
      <c r="G69" s="232">
        <v>4.6003212353748824E-2</v>
      </c>
      <c r="H69" s="232">
        <v>1.1926482954928375E-2</v>
      </c>
      <c r="I69" s="232">
        <v>1.4941226399566299E-2</v>
      </c>
      <c r="J69" s="232">
        <v>2.993519047271942E-2</v>
      </c>
      <c r="K69" s="232">
        <v>1.3373512118315833E-2</v>
      </c>
      <c r="L69" s="233">
        <v>2.4611569776621156E-2</v>
      </c>
      <c r="M69" s="233">
        <v>2.4271641293420965E-2</v>
      </c>
      <c r="N69" s="233">
        <v>-6.0827053370842155E-2</v>
      </c>
      <c r="O69" s="234">
        <v>2.4728272703262721E-2</v>
      </c>
      <c r="P69" s="234">
        <v>5.4793047326111566E-3</v>
      </c>
      <c r="Q69" s="234">
        <v>-5.648561954247322E-2</v>
      </c>
    </row>
    <row r="70" spans="1:17" ht="25.5" customHeight="1">
      <c r="A70" s="684">
        <v>4</v>
      </c>
      <c r="B70" s="700" t="s">
        <v>53</v>
      </c>
      <c r="C70" s="218"/>
      <c r="D70" s="232">
        <v>1.0000000000000231E-2</v>
      </c>
      <c r="E70" s="232">
        <v>0.30999999999999983</v>
      </c>
      <c r="F70" s="232">
        <v>1.0000000000000009E-2</v>
      </c>
      <c r="G70" s="232">
        <v>-3.2999999999999918E-2</v>
      </c>
      <c r="H70" s="232">
        <v>-0.13225075286583554</v>
      </c>
      <c r="I70" s="232">
        <v>7.0461428635604895E-2</v>
      </c>
      <c r="J70" s="232">
        <v>6.273680543876603E-2</v>
      </c>
      <c r="K70" s="232">
        <v>1.0000000000000009E-2</v>
      </c>
      <c r="L70" s="233">
        <v>1.0000000000000009E-2</v>
      </c>
      <c r="M70" s="233">
        <v>2.7799999999999825E-2</v>
      </c>
      <c r="N70" s="233">
        <v>-9.7389355118291387E-3</v>
      </c>
      <c r="O70" s="234">
        <v>1.0411089868783918E-2</v>
      </c>
      <c r="P70" s="234">
        <v>2.8348538323780037E-2</v>
      </c>
      <c r="Q70" s="234">
        <v>2.76515798063659E-2</v>
      </c>
    </row>
    <row r="71" spans="1:17" ht="17.100000000000001" customHeight="1">
      <c r="A71" s="684">
        <v>10</v>
      </c>
      <c r="B71" s="700" t="s">
        <v>349</v>
      </c>
      <c r="C71" s="218"/>
      <c r="D71" s="232">
        <v>0.2246438574095051</v>
      </c>
      <c r="E71" s="232">
        <v>0.16748114019095572</v>
      </c>
      <c r="F71" s="232">
        <v>0.28936224650144293</v>
      </c>
      <c r="G71" s="232">
        <v>2.3716920735895597E-2</v>
      </c>
      <c r="H71" s="232">
        <v>0.57939872009983073</v>
      </c>
      <c r="I71" s="232">
        <v>1.6478878207558556</v>
      </c>
      <c r="J71" s="232">
        <v>0.14757138921625801</v>
      </c>
      <c r="K71" s="232">
        <v>0.12310150764374916</v>
      </c>
      <c r="L71" s="233">
        <v>3.2456341173135339E-2</v>
      </c>
      <c r="M71" s="233">
        <v>0.10540810689769442</v>
      </c>
      <c r="N71" s="233">
        <v>-2.0220010693683621E-2</v>
      </c>
      <c r="O71" s="234">
        <v>0.10258422127868716</v>
      </c>
      <c r="P71" s="234">
        <v>-0.56786336614333943</v>
      </c>
      <c r="Q71" s="234">
        <v>0.69138070872806745</v>
      </c>
    </row>
    <row r="72" spans="1:17" ht="17.100000000000001" customHeight="1">
      <c r="A72" s="684">
        <v>15</v>
      </c>
      <c r="B72" s="700" t="s">
        <v>350</v>
      </c>
      <c r="C72" s="218"/>
      <c r="D72" s="232">
        <v>4.8198537881958492E-2</v>
      </c>
      <c r="E72" s="232">
        <v>-1.5705215233275061E-2</v>
      </c>
      <c r="F72" s="232">
        <v>1.107747727184405E-2</v>
      </c>
      <c r="G72" s="232">
        <v>-1.33588257825904E-2</v>
      </c>
      <c r="H72" s="232">
        <v>2.6580399572535107E-2</v>
      </c>
      <c r="I72" s="232">
        <v>-2.4681488493463744E-2</v>
      </c>
      <c r="J72" s="232">
        <v>2.6661641963453997E-2</v>
      </c>
      <c r="K72" s="232">
        <v>2.2152458659983054E-2</v>
      </c>
      <c r="L72" s="233">
        <v>4.3714455976839872E-2</v>
      </c>
      <c r="M72" s="233">
        <v>3.5037692445271551E-2</v>
      </c>
      <c r="N72" s="233">
        <v>2.1558444784624209E-2</v>
      </c>
      <c r="O72" s="234">
        <v>4.0631018548521469E-2</v>
      </c>
      <c r="P72" s="234">
        <v>-0.13192817970266912</v>
      </c>
      <c r="Q72" s="234">
        <v>-3.9609665745717892E-2</v>
      </c>
    </row>
    <row r="73" spans="1:17" ht="17.100000000000001" customHeight="1">
      <c r="A73" s="684">
        <v>17</v>
      </c>
      <c r="B73" s="700" t="s">
        <v>351</v>
      </c>
      <c r="C73" s="218"/>
      <c r="D73" s="232">
        <v>6.9787627143822473E-3</v>
      </c>
      <c r="E73" s="232">
        <v>-0.19639161002245265</v>
      </c>
      <c r="F73" s="232">
        <v>-6.0810058236364983E-2</v>
      </c>
      <c r="G73" s="232">
        <v>-5.3788398850946884E-3</v>
      </c>
      <c r="H73" s="232">
        <v>2.7854696485180019E-2</v>
      </c>
      <c r="I73" s="232">
        <v>3.3472215139619621E-2</v>
      </c>
      <c r="J73" s="232">
        <v>1.9678624568414849E-2</v>
      </c>
      <c r="K73" s="232">
        <v>-5.9867499348137398E-3</v>
      </c>
      <c r="L73" s="233">
        <v>7.571936920329736E-2</v>
      </c>
      <c r="M73" s="233">
        <v>9.471071249461227E-2</v>
      </c>
      <c r="N73" s="233">
        <v>3.3846876699578532E-2</v>
      </c>
      <c r="O73" s="234">
        <v>8.2419690418447988E-2</v>
      </c>
      <c r="P73" s="234">
        <v>-0.15665252466079638</v>
      </c>
      <c r="Q73" s="234">
        <v>0.30211011223323014</v>
      </c>
    </row>
    <row r="74" spans="1:17" ht="17.100000000000001" customHeight="1">
      <c r="A74" s="684">
        <v>20</v>
      </c>
      <c r="B74" s="700" t="s">
        <v>352</v>
      </c>
      <c r="C74" s="218"/>
      <c r="D74" s="232">
        <v>-5.4230419396344542E-2</v>
      </c>
      <c r="E74" s="232">
        <v>3.4067906504435141E-2</v>
      </c>
      <c r="F74" s="232">
        <v>9.5042486484097299E-2</v>
      </c>
      <c r="G74" s="232">
        <v>-4.1467609037945552E-2</v>
      </c>
      <c r="H74" s="232">
        <v>8.0208842240050426E-3</v>
      </c>
      <c r="I74" s="232">
        <v>2.9161661393820815E-2</v>
      </c>
      <c r="J74" s="232">
        <v>2.0475717622601364E-2</v>
      </c>
      <c r="K74" s="232">
        <v>4.3942685110099244E-2</v>
      </c>
      <c r="L74" s="233">
        <v>7.2481042019713504E-2</v>
      </c>
      <c r="M74" s="233">
        <v>-2.0227309366471102E-2</v>
      </c>
      <c r="N74" s="233">
        <v>2.941380378726044E-2</v>
      </c>
      <c r="O74" s="234">
        <v>2.6684602635761889E-2</v>
      </c>
      <c r="P74" s="234">
        <v>-0.12019441188101165</v>
      </c>
      <c r="Q74" s="234">
        <v>6.9419624896865262E-2</v>
      </c>
    </row>
    <row r="75" spans="1:17" ht="17.100000000000001" customHeight="1">
      <c r="A75" s="684">
        <v>26</v>
      </c>
      <c r="B75" s="700" t="s">
        <v>55</v>
      </c>
      <c r="C75" s="218"/>
      <c r="D75" s="232">
        <v>0.12233603475596944</v>
      </c>
      <c r="E75" s="232">
        <v>-6.7249213556459742E-2</v>
      </c>
      <c r="F75" s="232">
        <v>3.1609835838033007E-2</v>
      </c>
      <c r="G75" s="232">
        <v>3.8461712444057383E-2</v>
      </c>
      <c r="H75" s="232">
        <v>2.730822667241295E-2</v>
      </c>
      <c r="I75" s="232">
        <v>-5.9940677333049308E-2</v>
      </c>
      <c r="J75" s="232">
        <v>3.3978846538658347E-2</v>
      </c>
      <c r="K75" s="232">
        <v>2.4330263734435809E-2</v>
      </c>
      <c r="L75" s="233">
        <v>5.3159872806508801E-2</v>
      </c>
      <c r="M75" s="233">
        <v>0.14345584647026244</v>
      </c>
      <c r="N75" s="233">
        <v>8.6875269791889531E-2</v>
      </c>
      <c r="O75" s="234">
        <v>6.0375052900343062E-2</v>
      </c>
      <c r="P75" s="234">
        <v>-0.18405327457177445</v>
      </c>
      <c r="Q75" s="234">
        <v>6.1506773079653687E-2</v>
      </c>
    </row>
    <row r="76" spans="1:17" ht="17.100000000000001" customHeight="1">
      <c r="A76" s="684">
        <v>28</v>
      </c>
      <c r="B76" s="700" t="s">
        <v>353</v>
      </c>
      <c r="C76" s="218"/>
      <c r="D76" s="232">
        <v>0.39288363417363503</v>
      </c>
      <c r="E76" s="232">
        <v>-0.2138103248489005</v>
      </c>
      <c r="F76" s="232">
        <v>-0.16687650665101139</v>
      </c>
      <c r="G76" s="232">
        <v>0.15262603206249814</v>
      </c>
      <c r="H76" s="232">
        <v>1.7586214028442626E-2</v>
      </c>
      <c r="I76" s="232">
        <v>-0.11511746061129235</v>
      </c>
      <c r="J76" s="232">
        <v>2.9971359973577139E-2</v>
      </c>
      <c r="K76" s="232">
        <v>7.3169732366707541E-2</v>
      </c>
      <c r="L76" s="233">
        <v>6.3236081049308446E-2</v>
      </c>
      <c r="M76" s="233">
        <v>6.4175806468790952E-2</v>
      </c>
      <c r="N76" s="233">
        <v>7.3689972822361449E-2</v>
      </c>
      <c r="O76" s="234">
        <v>7.4297092158642108E-2</v>
      </c>
      <c r="P76" s="234">
        <v>1.4503690147242843E-3</v>
      </c>
      <c r="Q76" s="234">
        <v>3.0860661337439588E-2</v>
      </c>
    </row>
    <row r="77" spans="1:17" ht="17.100000000000001" customHeight="1">
      <c r="A77" s="684">
        <v>29</v>
      </c>
      <c r="B77" s="700" t="s">
        <v>354</v>
      </c>
      <c r="C77" s="218"/>
      <c r="D77" s="232">
        <v>-0.23478714019794233</v>
      </c>
      <c r="E77" s="232">
        <v>-0.19827136904596709</v>
      </c>
      <c r="F77" s="232">
        <v>-0.29816696155558187</v>
      </c>
      <c r="G77" s="232">
        <v>-9.8499184599657674E-2</v>
      </c>
      <c r="H77" s="232">
        <v>1.2568039982219004E-2</v>
      </c>
      <c r="I77" s="232">
        <v>1.482670021400434E-2</v>
      </c>
      <c r="J77" s="232">
        <v>1.5141994494300537E-2</v>
      </c>
      <c r="K77" s="232">
        <v>1.8062584470908138E-2</v>
      </c>
      <c r="L77" s="233">
        <v>1.8309146056146419E-2</v>
      </c>
      <c r="M77" s="233">
        <v>1.8320628049184329E-2</v>
      </c>
      <c r="N77" s="233">
        <v>2.0501075822221937E-2</v>
      </c>
      <c r="O77" s="234">
        <v>2.0212417084648271E-2</v>
      </c>
      <c r="P77" s="234">
        <v>1.5216623992304612E-3</v>
      </c>
      <c r="Q77" s="234">
        <v>1.3498904014517699E-2</v>
      </c>
    </row>
    <row r="78" spans="1:17" ht="17.100000000000001" customHeight="1">
      <c r="A78" s="684">
        <v>36</v>
      </c>
      <c r="B78" s="700" t="s">
        <v>355</v>
      </c>
      <c r="C78" s="218"/>
      <c r="D78" s="232">
        <v>5.4329823432401669E-2</v>
      </c>
      <c r="E78" s="232">
        <v>-0.14950914753125466</v>
      </c>
      <c r="F78" s="232">
        <v>-1.73198753335293E-2</v>
      </c>
      <c r="G78" s="232">
        <v>2.656960662551322E-2</v>
      </c>
      <c r="H78" s="232">
        <v>1.4693069896958066E-2</v>
      </c>
      <c r="I78" s="232">
        <v>1.6122137480476528E-3</v>
      </c>
      <c r="J78" s="232">
        <v>2.1093040653166417E-2</v>
      </c>
      <c r="K78" s="232">
        <v>3.2961974629885704E-2</v>
      </c>
      <c r="L78" s="233">
        <v>7.8401019278521833E-2</v>
      </c>
      <c r="M78" s="233">
        <v>4.3098635790476569E-2</v>
      </c>
      <c r="N78" s="233">
        <v>0.1698257988479599</v>
      </c>
      <c r="O78" s="234">
        <v>2.4800749442364767E-2</v>
      </c>
      <c r="P78" s="234">
        <v>-0.15850623454870694</v>
      </c>
      <c r="Q78" s="234">
        <v>4.5359355776666721E-2</v>
      </c>
    </row>
    <row r="79" spans="1:17" ht="17.100000000000001" customHeight="1">
      <c r="A79" s="684">
        <v>40</v>
      </c>
      <c r="B79" s="700" t="s">
        <v>356</v>
      </c>
      <c r="C79" s="218"/>
      <c r="D79" s="232">
        <v>6.9000000000000172E-2</v>
      </c>
      <c r="E79" s="232">
        <v>-6.5873481765251762E-3</v>
      </c>
      <c r="F79" s="232">
        <v>7.0623074967571142E-2</v>
      </c>
      <c r="G79" s="232">
        <v>-1.4440422183933488E-2</v>
      </c>
      <c r="H79" s="232">
        <v>6.1344473671725019E-2</v>
      </c>
      <c r="I79" s="232">
        <v>8.5717983935764908E-2</v>
      </c>
      <c r="J79" s="232">
        <v>3.8901979583388258E-2</v>
      </c>
      <c r="K79" s="232">
        <v>6.0137428206257226E-2</v>
      </c>
      <c r="L79" s="233">
        <v>7.1000000000000174E-2</v>
      </c>
      <c r="M79" s="233">
        <v>-7.150826524061249E-2</v>
      </c>
      <c r="N79" s="233">
        <v>4.4391143283495804E-2</v>
      </c>
      <c r="O79" s="234">
        <v>3.6821118416246135E-2</v>
      </c>
      <c r="P79" s="234">
        <v>-9.9837756852805271E-4</v>
      </c>
      <c r="Q79" s="234">
        <v>2.9028042036073343E-2</v>
      </c>
    </row>
    <row r="80" spans="1:17" ht="17.100000000000001" customHeight="1">
      <c r="A80" s="684">
        <v>45</v>
      </c>
      <c r="B80" s="700" t="s">
        <v>226</v>
      </c>
      <c r="C80" s="218"/>
      <c r="D80" s="232">
        <v>0.27427879048105042</v>
      </c>
      <c r="E80" s="232">
        <v>-0.17878699923234209</v>
      </c>
      <c r="F80" s="232">
        <v>3.3591553363807147E-2</v>
      </c>
      <c r="G80" s="232">
        <v>3.3758214139701037E-2</v>
      </c>
      <c r="H80" s="232">
        <v>3.5193148529815588E-2</v>
      </c>
      <c r="I80" s="232">
        <v>-1.9177391924264264E-2</v>
      </c>
      <c r="J80" s="232">
        <v>3.1562908401459921E-2</v>
      </c>
      <c r="K80" s="232">
        <v>9.6631341178680108E-2</v>
      </c>
      <c r="L80" s="233">
        <v>6.0376190021539156E-2</v>
      </c>
      <c r="M80" s="233">
        <v>6.7853246559388847E-2</v>
      </c>
      <c r="N80" s="233">
        <v>7.9233052070618815E-2</v>
      </c>
      <c r="O80" s="234">
        <v>0.10290457275207388</v>
      </c>
      <c r="P80" s="234">
        <v>-9.3134605950754401E-2</v>
      </c>
      <c r="Q80" s="234">
        <v>0.18990277746090811</v>
      </c>
    </row>
    <row r="81" spans="1:17" ht="17.100000000000001" customHeight="1">
      <c r="A81" s="684">
        <v>50</v>
      </c>
      <c r="B81" s="700" t="s">
        <v>357</v>
      </c>
      <c r="C81" s="218"/>
      <c r="D81" s="232">
        <v>2.5384422536484985E-2</v>
      </c>
      <c r="E81" s="232">
        <v>3.0092202835217741E-2</v>
      </c>
      <c r="F81" s="232">
        <v>-1.0917184173766303E-2</v>
      </c>
      <c r="G81" s="232">
        <v>1.0891115676011642E-2</v>
      </c>
      <c r="H81" s="232">
        <v>3.4558147819622409E-2</v>
      </c>
      <c r="I81" s="232">
        <v>-2.9385922272945564E-2</v>
      </c>
      <c r="J81" s="232">
        <v>2.9625069951273453E-2</v>
      </c>
      <c r="K81" s="232">
        <v>1.3018549339093966E-2</v>
      </c>
      <c r="L81" s="233">
        <v>3.204864959688436E-2</v>
      </c>
      <c r="M81" s="233">
        <v>-6.0755203170037575E-3</v>
      </c>
      <c r="N81" s="233">
        <v>2.4756593054885423E-2</v>
      </c>
      <c r="O81" s="234">
        <v>2.2651200493687185E-2</v>
      </c>
      <c r="P81" s="234">
        <v>-2.6951363740839951E-2</v>
      </c>
      <c r="Q81" s="234">
        <v>1.0212835101467643E-2</v>
      </c>
    </row>
    <row r="82" spans="1:17" ht="17.100000000000001" customHeight="1">
      <c r="A82" s="684">
        <v>55</v>
      </c>
      <c r="B82" s="700" t="s">
        <v>358</v>
      </c>
      <c r="C82" s="218"/>
      <c r="D82" s="232">
        <v>8.8614861612464013E-2</v>
      </c>
      <c r="E82" s="232">
        <v>-0.19815209603607387</v>
      </c>
      <c r="F82" s="232">
        <v>-5.3335182102840384E-2</v>
      </c>
      <c r="G82" s="232">
        <v>2.929621057347398E-2</v>
      </c>
      <c r="H82" s="232">
        <v>0.14649888355334584</v>
      </c>
      <c r="I82" s="232">
        <v>-6.2740893932154984E-3</v>
      </c>
      <c r="J82" s="232">
        <v>0.15699462507359319</v>
      </c>
      <c r="K82" s="232">
        <v>1.5646163627909271E-2</v>
      </c>
      <c r="L82" s="233">
        <v>0.17798232447954621</v>
      </c>
      <c r="M82" s="233">
        <v>-8.5990739355850443E-2</v>
      </c>
      <c r="N82" s="233">
        <v>-0.37868546495919952</v>
      </c>
      <c r="O82" s="234">
        <v>0.15557468353555448</v>
      </c>
      <c r="P82" s="234">
        <v>-0.55825494434104939</v>
      </c>
      <c r="Q82" s="234">
        <v>0.4935284142606875</v>
      </c>
    </row>
    <row r="83" spans="1:17" ht="17.100000000000001" customHeight="1">
      <c r="A83" s="684">
        <v>60</v>
      </c>
      <c r="B83" s="700" t="s">
        <v>359</v>
      </c>
      <c r="C83" s="218"/>
      <c r="D83" s="232">
        <v>7.134313914833279E-2</v>
      </c>
      <c r="E83" s="232">
        <v>-0.13195232605368645</v>
      </c>
      <c r="F83" s="232">
        <v>5.14682596823548E-2</v>
      </c>
      <c r="G83" s="232">
        <v>4.6759393471592192E-2</v>
      </c>
      <c r="H83" s="232">
        <v>2.9116807194917715E-2</v>
      </c>
      <c r="I83" s="232">
        <v>-1.3728392919520438E-2</v>
      </c>
      <c r="J83" s="232">
        <v>9.9681777028526319E-3</v>
      </c>
      <c r="K83" s="232">
        <v>-2.6565583256447423E-2</v>
      </c>
      <c r="L83" s="233">
        <v>-2.4339524788875133E-2</v>
      </c>
      <c r="M83" s="233">
        <v>0.21467683908464652</v>
      </c>
      <c r="N83" s="233">
        <v>-3.556360994811969E-2</v>
      </c>
      <c r="O83" s="234">
        <v>4.7700756456595217E-2</v>
      </c>
      <c r="P83" s="234">
        <v>-6.444487799899723E-2</v>
      </c>
      <c r="Q83" s="234">
        <v>5.0985815694365444E-2</v>
      </c>
    </row>
    <row r="84" spans="1:17" ht="17.100000000000001" customHeight="1">
      <c r="A84" s="684">
        <v>64</v>
      </c>
      <c r="B84" s="700" t="s">
        <v>360</v>
      </c>
      <c r="C84" s="218"/>
      <c r="D84" s="232">
        <v>0.20070507439406438</v>
      </c>
      <c r="E84" s="232">
        <v>0.13988672338419694</v>
      </c>
      <c r="F84" s="232">
        <v>9.5016019571912746E-2</v>
      </c>
      <c r="G84" s="232">
        <v>4.5921333108186468E-2</v>
      </c>
      <c r="H84" s="232">
        <v>-0.10388667699952447</v>
      </c>
      <c r="I84" s="232">
        <v>0.203797962570061</v>
      </c>
      <c r="J84" s="232">
        <v>1.2436684145414212E-2</v>
      </c>
      <c r="K84" s="232">
        <v>2.5607258512601927E-2</v>
      </c>
      <c r="L84" s="233">
        <v>0.11468884533122337</v>
      </c>
      <c r="M84" s="233">
        <v>3.6856994078238614E-2</v>
      </c>
      <c r="N84" s="233">
        <v>0.13393978746398716</v>
      </c>
      <c r="O84" s="234">
        <v>0.10305335280872718</v>
      </c>
      <c r="P84" s="233">
        <v>0.1952284551358876</v>
      </c>
      <c r="Q84" s="233">
        <v>6.3584193191782878E-2</v>
      </c>
    </row>
    <row r="85" spans="1:17" ht="17.100000000000001" customHeight="1">
      <c r="A85" s="684">
        <v>65</v>
      </c>
      <c r="B85" s="700" t="s">
        <v>361</v>
      </c>
      <c r="C85" s="218"/>
      <c r="D85" s="232">
        <v>-6.6916261700403101E-2</v>
      </c>
      <c r="E85" s="232">
        <v>0.13174378594384639</v>
      </c>
      <c r="F85" s="232">
        <v>-3.765496314544603E-2</v>
      </c>
      <c r="G85" s="232">
        <v>7.913932522547551E-2</v>
      </c>
      <c r="H85" s="232">
        <v>5.7212090579670916E-2</v>
      </c>
      <c r="I85" s="232">
        <v>5.3594557650980423E-2</v>
      </c>
      <c r="J85" s="232">
        <v>0.14885351681051984</v>
      </c>
      <c r="K85" s="232">
        <v>0.16545418029155567</v>
      </c>
      <c r="L85" s="233">
        <v>7.6114262025242407E-2</v>
      </c>
      <c r="M85" s="233">
        <v>0.14559619137409663</v>
      </c>
      <c r="N85" s="233">
        <v>1.2739486503817066E-2</v>
      </c>
      <c r="O85" s="234">
        <v>0.11666270737960538</v>
      </c>
      <c r="P85" s="234">
        <v>4.9943430979533243E-3</v>
      </c>
      <c r="Q85" s="234">
        <v>0.13654498013556471</v>
      </c>
    </row>
    <row r="86" spans="1:17" ht="17.100000000000001" customHeight="1">
      <c r="A86" s="684">
        <v>71</v>
      </c>
      <c r="B86" s="700" t="s">
        <v>362</v>
      </c>
      <c r="C86" s="218"/>
      <c r="D86" s="232">
        <v>6.0436022670821377E-2</v>
      </c>
      <c r="E86" s="232">
        <v>-4.8216515153705064E-2</v>
      </c>
      <c r="F86" s="232">
        <v>2.8950465514906432E-2</v>
      </c>
      <c r="G86" s="232">
        <v>6.7132826137590307E-3</v>
      </c>
      <c r="H86" s="232">
        <v>3.0357717478384227E-2</v>
      </c>
      <c r="I86" s="232">
        <v>6.1803447579537707E-2</v>
      </c>
      <c r="J86" s="232">
        <v>1.6722898871026182E-2</v>
      </c>
      <c r="K86" s="232">
        <v>2.8749329486216224E-2</v>
      </c>
      <c r="L86" s="233">
        <v>9.5878246825598756E-2</v>
      </c>
      <c r="M86" s="233">
        <v>2.8076861948820087E-2</v>
      </c>
      <c r="N86" s="233">
        <v>-3.5670865137512608E-3</v>
      </c>
      <c r="O86" s="234">
        <v>2.8692231699513737E-2</v>
      </c>
      <c r="P86" s="234">
        <v>-8.0651567402766466E-2</v>
      </c>
      <c r="Q86" s="234">
        <v>2.9180856800353538E-2</v>
      </c>
    </row>
    <row r="87" spans="1:17" ht="17.100000000000001" customHeight="1">
      <c r="A87" s="684">
        <v>75</v>
      </c>
      <c r="B87" s="700" t="s">
        <v>87</v>
      </c>
      <c r="C87" s="218"/>
      <c r="D87" s="232">
        <v>0.10366785167266213</v>
      </c>
      <c r="E87" s="232">
        <v>-3.1504387105087739E-2</v>
      </c>
      <c r="F87" s="232">
        <v>-3.1064694351275346E-2</v>
      </c>
      <c r="G87" s="232">
        <v>-2.9997787988057412E-2</v>
      </c>
      <c r="H87" s="232">
        <v>-1.8944007378466354E-2</v>
      </c>
      <c r="I87" s="232">
        <v>-1.7637321013172724E-2</v>
      </c>
      <c r="J87" s="232">
        <v>1.0682160518223016E-2</v>
      </c>
      <c r="K87" s="232">
        <v>-1.921255137121558E-2</v>
      </c>
      <c r="L87" s="233">
        <v>-1.1003964697886559E-2</v>
      </c>
      <c r="M87" s="233">
        <v>2.1879981561254702E-2</v>
      </c>
      <c r="N87" s="233">
        <v>-2.4168070916137929E-2</v>
      </c>
      <c r="O87" s="234">
        <v>7.7083052217690184E-3</v>
      </c>
      <c r="P87" s="234">
        <v>-2.807610342848188E-2</v>
      </c>
      <c r="Q87" s="234">
        <v>3.1071564495503523E-2</v>
      </c>
    </row>
    <row r="88" spans="1:17" ht="17.100000000000001" customHeight="1">
      <c r="A88" s="684">
        <v>80</v>
      </c>
      <c r="B88" s="700" t="s">
        <v>363</v>
      </c>
      <c r="C88" s="218"/>
      <c r="D88" s="232">
        <v>-0.12353539555158588</v>
      </c>
      <c r="E88" s="232">
        <v>-5.2523656036486233E-2</v>
      </c>
      <c r="F88" s="232">
        <v>-8.3765890101841212E-3</v>
      </c>
      <c r="G88" s="232">
        <v>-0.12990663194152607</v>
      </c>
      <c r="H88" s="232">
        <v>9.3482597553569358E-2</v>
      </c>
      <c r="I88" s="232">
        <v>-8.5206502712160459E-2</v>
      </c>
      <c r="J88" s="232">
        <v>-5.1933959233549154E-2</v>
      </c>
      <c r="K88" s="232">
        <v>-1.3740494163385408E-2</v>
      </c>
      <c r="L88" s="233">
        <v>-5.5399012341107112E-2</v>
      </c>
      <c r="M88" s="233">
        <v>0.10287718498181042</v>
      </c>
      <c r="N88" s="233">
        <v>0.1621641099746296</v>
      </c>
      <c r="O88" s="234">
        <v>1.7170351365535241E-2</v>
      </c>
      <c r="P88" s="234">
        <v>-0.1292465349620282</v>
      </c>
      <c r="Q88" s="234">
        <v>0.16404331748732126</v>
      </c>
    </row>
    <row r="89" spans="1:17" ht="17.100000000000001" customHeight="1">
      <c r="A89" s="684">
        <v>85</v>
      </c>
      <c r="B89" s="700" t="s">
        <v>364</v>
      </c>
      <c r="C89" s="218"/>
      <c r="D89" s="232">
        <v>-6.4586420291312674E-4</v>
      </c>
      <c r="E89" s="232">
        <v>-3.9788147085912606E-2</v>
      </c>
      <c r="F89" s="232">
        <v>-2.5102524996193032E-2</v>
      </c>
      <c r="G89" s="232">
        <v>1.2583711629156058E-2</v>
      </c>
      <c r="H89" s="232">
        <v>-8.2403625786168222E-3</v>
      </c>
      <c r="I89" s="232">
        <v>1.679953888405139E-3</v>
      </c>
      <c r="J89" s="232">
        <v>-2.1450746971563017E-3</v>
      </c>
      <c r="K89" s="232">
        <v>-1.0299588821402472E-2</v>
      </c>
      <c r="L89" s="233">
        <v>2.8678472713868475E-2</v>
      </c>
      <c r="M89" s="233">
        <v>5.4669856437339126E-2</v>
      </c>
      <c r="N89" s="233">
        <v>-1.3409306678930921E-2</v>
      </c>
      <c r="O89" s="234">
        <v>2.4541272511335865E-2</v>
      </c>
      <c r="P89" s="234">
        <v>0.15167758541615828</v>
      </c>
      <c r="Q89" s="234">
        <v>-8.6853621725774377E-2</v>
      </c>
    </row>
    <row r="90" spans="1:17" ht="17.100000000000001" customHeight="1">
      <c r="A90" s="684">
        <v>91</v>
      </c>
      <c r="B90" s="700" t="s">
        <v>365</v>
      </c>
      <c r="C90" s="218"/>
      <c r="D90" s="232">
        <v>-1.8716854069053879E-2</v>
      </c>
      <c r="E90" s="232">
        <v>2.0572401547944263E-2</v>
      </c>
      <c r="F90" s="232">
        <v>-7.4724366453650104E-2</v>
      </c>
      <c r="G90" s="232">
        <v>-2.3849535188733673E-2</v>
      </c>
      <c r="H90" s="232">
        <v>2.5040700165045227E-2</v>
      </c>
      <c r="I90" s="232">
        <v>8.2496692615591449E-2</v>
      </c>
      <c r="J90" s="232">
        <v>3.0677993040527429E-2</v>
      </c>
      <c r="K90" s="232">
        <v>-9.3046572031636465E-3</v>
      </c>
      <c r="L90" s="233">
        <v>2.916640947649074E-2</v>
      </c>
      <c r="M90" s="233">
        <v>1.4496222340798948E-2</v>
      </c>
      <c r="N90" s="233">
        <v>0.23511070003074175</v>
      </c>
      <c r="O90" s="234">
        <v>-0.13920542126763713</v>
      </c>
      <c r="P90" s="234">
        <v>-9.3433643034381064E-2</v>
      </c>
      <c r="Q90" s="234">
        <v>-0.12333642420968949</v>
      </c>
    </row>
    <row r="91" spans="1:17" ht="17.100000000000001" customHeight="1" thickBot="1">
      <c r="A91" s="685"/>
      <c r="B91" s="702"/>
      <c r="C91" s="235"/>
      <c r="D91" s="236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0"/>
    </row>
    <row r="92" spans="1:17" ht="17.100000000000001" customHeight="1" thickTop="1">
      <c r="B92" s="214" t="s">
        <v>440</v>
      </c>
    </row>
    <row r="93" spans="1:17" ht="17.100000000000001" customHeight="1">
      <c r="A93" s="214"/>
      <c r="B93" s="214" t="s">
        <v>309</v>
      </c>
    </row>
    <row r="94" spans="1:17" ht="30.6" customHeight="1">
      <c r="A94" s="788" t="s">
        <v>395</v>
      </c>
      <c r="B94" s="788"/>
      <c r="C94" s="788"/>
      <c r="D94" s="788"/>
      <c r="E94" s="788"/>
      <c r="F94" s="788"/>
      <c r="G94" s="788"/>
      <c r="H94" s="788"/>
      <c r="I94" s="788"/>
      <c r="J94" s="788"/>
      <c r="K94" s="788"/>
      <c r="L94" s="788"/>
      <c r="M94" s="788"/>
      <c r="N94" s="788"/>
      <c r="O94" s="788"/>
      <c r="P94" s="788"/>
      <c r="Q94" s="788"/>
    </row>
    <row r="95" spans="1:17" ht="17.100000000000001" customHeight="1"/>
    <row r="96" spans="1:17" ht="17.100000000000001" customHeight="1"/>
    <row r="97" spans="1:17" ht="17.100000000000001" customHeight="1">
      <c r="A97" s="791" t="s">
        <v>402</v>
      </c>
      <c r="B97" s="793" t="s">
        <v>368</v>
      </c>
      <c r="C97" s="681"/>
      <c r="D97" s="681"/>
      <c r="E97" s="681"/>
      <c r="F97" s="681"/>
      <c r="G97" s="681"/>
      <c r="H97" s="681"/>
      <c r="I97" s="681"/>
      <c r="J97" s="681"/>
      <c r="K97" s="681"/>
      <c r="L97" s="681"/>
      <c r="M97" s="681"/>
      <c r="N97" s="681"/>
      <c r="O97" s="681"/>
      <c r="P97" s="681"/>
      <c r="Q97" s="681"/>
    </row>
    <row r="98" spans="1:17" ht="24" customHeight="1" thickBot="1">
      <c r="A98" s="792"/>
      <c r="B98" s="794"/>
      <c r="C98" s="687">
        <v>2007</v>
      </c>
      <c r="D98" s="687">
        <v>2008</v>
      </c>
      <c r="E98" s="687">
        <v>2009</v>
      </c>
      <c r="F98" s="687">
        <v>2010</v>
      </c>
      <c r="G98" s="687">
        <v>2011</v>
      </c>
      <c r="H98" s="687">
        <v>2012</v>
      </c>
      <c r="I98" s="687">
        <v>2013</v>
      </c>
      <c r="J98" s="687" t="s">
        <v>345</v>
      </c>
      <c r="K98" s="687" t="s">
        <v>346</v>
      </c>
      <c r="L98" s="687" t="s">
        <v>347</v>
      </c>
      <c r="M98" s="687">
        <v>2017</v>
      </c>
      <c r="N98" s="687">
        <v>2018</v>
      </c>
      <c r="O98" s="687">
        <v>2019</v>
      </c>
      <c r="P98" s="687">
        <v>2020</v>
      </c>
      <c r="Q98" s="687">
        <v>2021</v>
      </c>
    </row>
    <row r="99" spans="1:17" ht="17.100000000000001" customHeight="1" thickTop="1">
      <c r="A99" s="684">
        <v>1</v>
      </c>
      <c r="B99" s="700" t="s">
        <v>51</v>
      </c>
      <c r="C99" s="233">
        <v>0.20246671440912228</v>
      </c>
      <c r="D99" s="233">
        <v>0.19622962198067762</v>
      </c>
      <c r="E99" s="233">
        <v>0.21364278343826604</v>
      </c>
      <c r="F99" s="233">
        <v>0.21351381906473949</v>
      </c>
      <c r="G99" s="233">
        <v>0.21359354665629471</v>
      </c>
      <c r="H99" s="233">
        <v>0.21393307560092245</v>
      </c>
      <c r="I99" s="233">
        <v>0.1930483533746733</v>
      </c>
      <c r="J99" s="233">
        <v>0.18851918776351523</v>
      </c>
      <c r="K99" s="233">
        <v>0.17953603829811743</v>
      </c>
      <c r="L99" s="233">
        <v>0.17463993509028791</v>
      </c>
      <c r="M99" s="233">
        <v>0.16879614636071902</v>
      </c>
      <c r="N99" s="233">
        <v>0.17259213014636138</v>
      </c>
      <c r="O99" s="233">
        <v>0.17599345565531882</v>
      </c>
      <c r="P99" s="233">
        <v>0.18813150780058774</v>
      </c>
      <c r="Q99" s="233">
        <v>0.17602732431203369</v>
      </c>
    </row>
    <row r="100" spans="1:17" ht="17.100000000000001" customHeight="1">
      <c r="A100" s="684">
        <v>3</v>
      </c>
      <c r="B100" s="700" t="s">
        <v>348</v>
      </c>
      <c r="C100" s="233">
        <v>8.1939251895176757E-2</v>
      </c>
      <c r="D100" s="233">
        <v>7.809786148218778E-2</v>
      </c>
      <c r="E100" s="233">
        <v>8.0464267260408603E-2</v>
      </c>
      <c r="F100" s="233">
        <v>7.3869914126393654E-2</v>
      </c>
      <c r="G100" s="233">
        <v>7.6319915310959524E-2</v>
      </c>
      <c r="H100" s="233">
        <v>7.4832616328417312E-2</v>
      </c>
      <c r="I100" s="233">
        <v>7.4471295359983716E-2</v>
      </c>
      <c r="J100" s="233">
        <v>7.4342355908983956E-2</v>
      </c>
      <c r="K100" s="233">
        <v>7.3832532171501167E-2</v>
      </c>
      <c r="L100" s="233">
        <v>7.2922905393253287E-2</v>
      </c>
      <c r="M100" s="233">
        <v>7.1678916042848276E-2</v>
      </c>
      <c r="N100" s="233">
        <v>6.6711226959259379E-2</v>
      </c>
      <c r="O100" s="233">
        <v>6.4786389720791232E-2</v>
      </c>
      <c r="P100" s="233">
        <v>7.1302177368461367E-2</v>
      </c>
      <c r="Q100" s="233">
        <v>6.3137727205139133E-2</v>
      </c>
    </row>
    <row r="101" spans="1:17" ht="17.100000000000001" customHeight="1">
      <c r="A101" s="684">
        <v>2</v>
      </c>
      <c r="B101" s="700" t="s">
        <v>53</v>
      </c>
      <c r="C101" s="233">
        <v>1.0991598258134606E-2</v>
      </c>
      <c r="D101" s="233">
        <v>1.0463370964441669E-2</v>
      </c>
      <c r="E101" s="233">
        <v>1.4062634955807217E-2</v>
      </c>
      <c r="F101" s="233">
        <v>1.4229460851497922E-2</v>
      </c>
      <c r="G101" s="233">
        <v>1.3591024225158628E-2</v>
      </c>
      <c r="H101" s="233">
        <v>1.1427481316570084E-2</v>
      </c>
      <c r="I101" s="233">
        <v>1.1994402762993149E-2</v>
      </c>
      <c r="J101" s="233">
        <v>1.2354974806006839E-2</v>
      </c>
      <c r="K101" s="233">
        <v>1.2229399519030782E-2</v>
      </c>
      <c r="L101" s="233">
        <v>1.1906481773264222E-2</v>
      </c>
      <c r="M101" s="233">
        <v>1.1743684678034719E-2</v>
      </c>
      <c r="N101" s="233">
        <v>1.152433861670658E-2</v>
      </c>
      <c r="O101" s="233">
        <v>1.1035455069619992E-2</v>
      </c>
      <c r="P101" s="233">
        <v>1.2421569077218112E-2</v>
      </c>
      <c r="Q101" s="233">
        <v>1.1980087262116773E-2</v>
      </c>
    </row>
    <row r="102" spans="1:17" ht="17.100000000000001" customHeight="1">
      <c r="A102" s="684">
        <v>10</v>
      </c>
      <c r="B102" s="700" t="s">
        <v>349</v>
      </c>
      <c r="C102" s="233">
        <v>7.3689256731443546E-3</v>
      </c>
      <c r="D102" s="233">
        <v>8.5055692935809245E-3</v>
      </c>
      <c r="E102" s="233">
        <v>1.0187721058002894E-2</v>
      </c>
      <c r="F102" s="233">
        <v>1.315989314839984E-2</v>
      </c>
      <c r="G102" s="233">
        <v>1.33066738414746E-2</v>
      </c>
      <c r="H102" s="233">
        <v>2.0364107529075109E-2</v>
      </c>
      <c r="I102" s="233">
        <v>5.2871550731549401E-2</v>
      </c>
      <c r="J102" s="233">
        <v>5.8808387995064181E-2</v>
      </c>
      <c r="K102" s="233">
        <v>6.4729191196645178E-2</v>
      </c>
      <c r="L102" s="233">
        <v>6.4421201589415653E-2</v>
      </c>
      <c r="M102" s="233">
        <v>6.833823899788298E-2</v>
      </c>
      <c r="N102" s="233">
        <v>6.6352039081099365E-2</v>
      </c>
      <c r="O102" s="233">
        <v>6.9333349111248513E-2</v>
      </c>
      <c r="P102" s="233">
        <v>3.2795113673834538E-2</v>
      </c>
      <c r="Q102" s="233">
        <v>5.2058079444543728E-2</v>
      </c>
    </row>
    <row r="103" spans="1:17" ht="17.100000000000001" customHeight="1">
      <c r="A103" s="684">
        <v>15</v>
      </c>
      <c r="B103" s="700" t="s">
        <v>366</v>
      </c>
      <c r="C103" s="233">
        <v>4.5307904709532908E-2</v>
      </c>
      <c r="D103" s="233">
        <v>4.4761736935597735E-2</v>
      </c>
      <c r="E103" s="233">
        <v>4.5201817687393724E-2</v>
      </c>
      <c r="F103" s="233">
        <v>4.5786843377163884E-2</v>
      </c>
      <c r="G103" s="233">
        <v>4.4620784982004467E-2</v>
      </c>
      <c r="H103" s="233">
        <v>4.4384799470527064E-2</v>
      </c>
      <c r="I103" s="233">
        <v>4.244610207986467E-2</v>
      </c>
      <c r="J103" s="233">
        <v>4.2237933774497818E-2</v>
      </c>
      <c r="K103" s="233">
        <v>4.231167690260558E-2</v>
      </c>
      <c r="L103" s="233">
        <v>4.2569532524429035E-2</v>
      </c>
      <c r="M103" s="233">
        <v>4.2283152893609226E-2</v>
      </c>
      <c r="N103" s="233">
        <v>4.2804803427442917E-2</v>
      </c>
      <c r="O103" s="233">
        <v>4.2214865124871714E-2</v>
      </c>
      <c r="P103" s="233">
        <v>4.0111318794912677E-2</v>
      </c>
      <c r="Q103" s="233">
        <v>3.6153666702525157E-2</v>
      </c>
    </row>
    <row r="104" spans="1:17" ht="17.100000000000001" customHeight="1">
      <c r="A104" s="684">
        <v>17</v>
      </c>
      <c r="B104" s="700" t="s">
        <v>351</v>
      </c>
      <c r="C104" s="233">
        <v>1.1877427621788368E-2</v>
      </c>
      <c r="D104" s="233">
        <v>1.1272807906181129E-2</v>
      </c>
      <c r="E104" s="233">
        <v>9.2939504667301498E-3</v>
      </c>
      <c r="F104" s="233">
        <v>8.7448860433001173E-3</v>
      </c>
      <c r="G104" s="233">
        <v>8.5911067648806166E-3</v>
      </c>
      <c r="H104" s="233">
        <v>8.556278825759182E-3</v>
      </c>
      <c r="I104" s="233">
        <v>8.6704336393560802E-3</v>
      </c>
      <c r="J104" s="233">
        <v>8.5692270184757145E-3</v>
      </c>
      <c r="K104" s="233">
        <v>8.3478707665049882E-3</v>
      </c>
      <c r="L104" s="233">
        <v>8.6562870634966059E-3</v>
      </c>
      <c r="M104" s="233">
        <v>9.093756795096556E-3</v>
      </c>
      <c r="N104" s="233">
        <v>9.3166864656366571E-3</v>
      </c>
      <c r="O104" s="233">
        <v>9.5572577023159914E-3</v>
      </c>
      <c r="P104" s="233">
        <v>8.8223792405228759E-3</v>
      </c>
      <c r="Q104" s="233">
        <v>1.0781298303922359E-2</v>
      </c>
    </row>
    <row r="105" spans="1:17" ht="17.100000000000001" customHeight="1">
      <c r="A105" s="684">
        <v>20</v>
      </c>
      <c r="B105" s="700" t="s">
        <v>352</v>
      </c>
      <c r="C105" s="233">
        <v>1.0664927303370675E-2</v>
      </c>
      <c r="D105" s="233">
        <v>9.5067624782397518E-3</v>
      </c>
      <c r="E105" s="233">
        <v>1.0085687035974301E-2</v>
      </c>
      <c r="F105" s="233">
        <v>1.1064628207589111E-2</v>
      </c>
      <c r="G105" s="233">
        <v>1.0475647735439731E-2</v>
      </c>
      <c r="H105" s="233">
        <v>1.0231857986484825E-2</v>
      </c>
      <c r="I105" s="233">
        <v>1.032512190684624E-2</v>
      </c>
      <c r="J105" s="233">
        <v>1.021257778854962E-2</v>
      </c>
      <c r="K105" s="233">
        <v>1.0448499547644095E-2</v>
      </c>
      <c r="L105" s="233">
        <v>1.0801908567145127E-2</v>
      </c>
      <c r="M105" s="233">
        <v>1.0156361346294752E-2</v>
      </c>
      <c r="N105" s="233">
        <v>1.0360722855705322E-2</v>
      </c>
      <c r="O105" s="233">
        <v>1.0080991247698779E-2</v>
      </c>
      <c r="P105" s="233">
        <v>9.7081355295185537E-3</v>
      </c>
      <c r="Q105" s="233">
        <v>9.7436485017236649E-3</v>
      </c>
    </row>
    <row r="106" spans="1:17" ht="17.100000000000001" customHeight="1">
      <c r="A106" s="684">
        <v>26</v>
      </c>
      <c r="B106" s="700" t="s">
        <v>55</v>
      </c>
      <c r="C106" s="233">
        <v>3.6892572996956112E-3</v>
      </c>
      <c r="D106" s="233">
        <v>3.9025749701886644E-3</v>
      </c>
      <c r="E106" s="233">
        <v>3.7345705094891219E-3</v>
      </c>
      <c r="F106" s="233">
        <v>3.8597262695147729E-3</v>
      </c>
      <c r="G106" s="233">
        <v>3.9589886988246675E-3</v>
      </c>
      <c r="H106" s="233">
        <v>3.9408428412490539E-3</v>
      </c>
      <c r="I106" s="233">
        <v>3.6324651922248438E-3</v>
      </c>
      <c r="J106" s="233">
        <v>3.640412775564613E-3</v>
      </c>
      <c r="K106" s="233">
        <v>3.6545383955375642E-3</v>
      </c>
      <c r="L106" s="233">
        <v>3.7100842944518715E-3</v>
      </c>
      <c r="M106" s="233">
        <v>4.0711349008782536E-3</v>
      </c>
      <c r="N106" s="233">
        <v>4.3848740740874909E-3</v>
      </c>
      <c r="O106" s="233">
        <v>4.4064897018346811E-3</v>
      </c>
      <c r="P106" s="233">
        <v>3.935504743475168E-3</v>
      </c>
      <c r="Q106" s="233">
        <v>3.9206749522529474E-3</v>
      </c>
    </row>
    <row r="107" spans="1:17" ht="17.100000000000001" customHeight="1">
      <c r="A107" s="684">
        <v>28</v>
      </c>
      <c r="B107" s="700" t="s">
        <v>353</v>
      </c>
      <c r="C107" s="233">
        <v>1.031086690400854E-2</v>
      </c>
      <c r="D107" s="233">
        <v>1.3536282799369708E-2</v>
      </c>
      <c r="E107" s="233">
        <v>1.091818728793977E-2</v>
      </c>
      <c r="F107" s="233">
        <v>9.1129773165153742E-3</v>
      </c>
      <c r="G107" s="233">
        <v>1.0374949237891158E-2</v>
      </c>
      <c r="H107" s="233">
        <v>1.0229661966370686E-2</v>
      </c>
      <c r="I107" s="233">
        <v>8.8757281802075722E-3</v>
      </c>
      <c r="J107" s="233">
        <v>8.8606719224751333E-3</v>
      </c>
      <c r="K107" s="233">
        <v>9.319164268005482E-3</v>
      </c>
      <c r="L107" s="233">
        <v>9.5513248852249575E-3</v>
      </c>
      <c r="M107" s="233">
        <v>9.7541474385633795E-3</v>
      </c>
      <c r="N107" s="233">
        <v>1.0378393624952045E-2</v>
      </c>
      <c r="O107" s="233">
        <v>1.0566488157537243E-2</v>
      </c>
      <c r="P107" s="233">
        <v>1.1582597865638899E-2</v>
      </c>
      <c r="Q107" s="233">
        <v>1.1205818233359614E-2</v>
      </c>
    </row>
    <row r="108" spans="1:17" ht="17.100000000000001" customHeight="1">
      <c r="A108" s="684">
        <v>29</v>
      </c>
      <c r="B108" s="700" t="s">
        <v>354</v>
      </c>
      <c r="C108" s="233">
        <v>4.1904559108019521E-3</v>
      </c>
      <c r="D108" s="233">
        <v>3.022267758732748E-3</v>
      </c>
      <c r="E108" s="233">
        <v>2.4859026430185879E-3</v>
      </c>
      <c r="F108" s="233">
        <v>1.7479068836641386E-3</v>
      </c>
      <c r="G108" s="233">
        <v>1.5564016549856402E-3</v>
      </c>
      <c r="H108" s="233">
        <v>1.5270385017443909E-3</v>
      </c>
      <c r="I108" s="233">
        <v>1.5194938867413759E-3</v>
      </c>
      <c r="J108" s="233">
        <v>1.4950759854574676E-3</v>
      </c>
      <c r="K108" s="233">
        <v>1.491693638261748E-3</v>
      </c>
      <c r="L108" s="233">
        <v>1.4642533510833193E-3</v>
      </c>
      <c r="M108" s="233">
        <v>1.430912524207703E-3</v>
      </c>
      <c r="N108" s="233">
        <v>1.4470664579282731E-3</v>
      </c>
      <c r="O108" s="233">
        <v>1.3991208034688906E-3</v>
      </c>
      <c r="P108" s="233">
        <v>1.5337742359424614E-3</v>
      </c>
      <c r="Q108" s="233">
        <v>1.4588893370338946E-3</v>
      </c>
    </row>
    <row r="109" spans="1:17" ht="17.100000000000001" customHeight="1">
      <c r="A109" s="684">
        <v>36</v>
      </c>
      <c r="B109" s="700" t="s">
        <v>355</v>
      </c>
      <c r="C109" s="233">
        <v>1.039660642300789E-2</v>
      </c>
      <c r="D109" s="233">
        <v>1.0331360059532724E-2</v>
      </c>
      <c r="E109" s="233">
        <v>9.0146927485790593E-3</v>
      </c>
      <c r="F109" s="233">
        <v>8.8749000238436057E-3</v>
      </c>
      <c r="G109" s="233">
        <v>8.998894054415842E-3</v>
      </c>
      <c r="H109" s="233">
        <v>8.8476497273519712E-3</v>
      </c>
      <c r="I109" s="233">
        <v>8.6892965167004056E-3</v>
      </c>
      <c r="J109" s="233">
        <v>8.5997821181295359E-3</v>
      </c>
      <c r="K109" s="233">
        <v>8.70590007229681E-3</v>
      </c>
      <c r="L109" s="233">
        <v>9.0500486167788483E-3</v>
      </c>
      <c r="M109" s="233">
        <v>9.059174111507225E-3</v>
      </c>
      <c r="N109" s="233">
        <v>1.0501993052804828E-2</v>
      </c>
      <c r="O109" s="233">
        <v>1.0199697531796299E-2</v>
      </c>
      <c r="P109" s="233">
        <v>9.3947250124945449E-3</v>
      </c>
      <c r="Q109" s="233">
        <v>9.2169516962311068E-3</v>
      </c>
    </row>
    <row r="110" spans="1:17" ht="17.100000000000001" customHeight="1">
      <c r="A110" s="684">
        <v>40</v>
      </c>
      <c r="B110" s="700" t="s">
        <v>356</v>
      </c>
      <c r="C110" s="233">
        <v>1.0532038128668292E-2</v>
      </c>
      <c r="D110" s="233">
        <v>1.0611567243189349E-2</v>
      </c>
      <c r="E110" s="233">
        <v>1.081516132304752E-2</v>
      </c>
      <c r="F110" s="233">
        <v>1.1600319995380576E-2</v>
      </c>
      <c r="G110" s="233">
        <v>1.1292500529605065E-2</v>
      </c>
      <c r="H110" s="233">
        <v>1.1613164298337409E-2</v>
      </c>
      <c r="I110" s="233">
        <v>1.2363023273074134E-2</v>
      </c>
      <c r="J110" s="233">
        <v>1.2449066162546287E-2</v>
      </c>
      <c r="K110" s="233">
        <v>1.2934237695214181E-2</v>
      </c>
      <c r="L110" s="233">
        <v>1.3353258403023472E-2</v>
      </c>
      <c r="M110" s="233">
        <v>1.1898099933443861E-2</v>
      </c>
      <c r="N110" s="233">
        <v>1.2314101180316518E-2</v>
      </c>
      <c r="O110" s="233">
        <v>1.2099925165224233E-2</v>
      </c>
      <c r="P110" s="233">
        <v>1.3231063529530161E-2</v>
      </c>
      <c r="Q110" s="233">
        <v>1.2777903176558848E-2</v>
      </c>
    </row>
    <row r="111" spans="1:17" ht="17.100000000000001" customHeight="1">
      <c r="A111" s="684">
        <v>45</v>
      </c>
      <c r="B111" s="700" t="s">
        <v>226</v>
      </c>
      <c r="C111" s="233">
        <v>8.4650762808498425E-2</v>
      </c>
      <c r="D111" s="233">
        <v>0.10166810602491928</v>
      </c>
      <c r="E111" s="233">
        <v>8.5657290758174229E-2</v>
      </c>
      <c r="F111" s="233">
        <v>8.8697964542210142E-2</v>
      </c>
      <c r="G111" s="233">
        <v>9.0566981714994471E-2</v>
      </c>
      <c r="H111" s="233">
        <v>9.0843816459556678E-2</v>
      </c>
      <c r="I111" s="233">
        <v>8.7366094881311016E-2</v>
      </c>
      <c r="J111" s="233">
        <v>8.7352664424132184E-2</v>
      </c>
      <c r="K111" s="233">
        <v>9.3881215776680224E-2</v>
      </c>
      <c r="L111" s="233">
        <v>9.5961188279272469E-2</v>
      </c>
      <c r="M111" s="233">
        <v>9.8337577732968681E-2</v>
      </c>
      <c r="N111" s="233">
        <v>0.1051711612005342</v>
      </c>
      <c r="O111" s="233">
        <v>0.10992861049247546</v>
      </c>
      <c r="P111" s="233">
        <v>0.10911876572060951</v>
      </c>
      <c r="Q111" s="233">
        <v>0.12185645832915067</v>
      </c>
    </row>
    <row r="112" spans="1:17" ht="15" customHeight="1">
      <c r="A112" s="684">
        <v>50</v>
      </c>
      <c r="B112" s="701" t="s">
        <v>357</v>
      </c>
      <c r="C112" s="233">
        <v>0.12710857328760569</v>
      </c>
      <c r="D112" s="233">
        <v>0.12284315501993125</v>
      </c>
      <c r="E112" s="233">
        <v>0.12982276260890929</v>
      </c>
      <c r="F112" s="233">
        <v>0.1286423222192066</v>
      </c>
      <c r="G112" s="233">
        <v>0.12844745929901349</v>
      </c>
      <c r="H112" s="233">
        <v>0.12876105058169274</v>
      </c>
      <c r="I112" s="233">
        <v>0.12254290808170873</v>
      </c>
      <c r="J112" s="233">
        <v>0.1222939029164041</v>
      </c>
      <c r="K112" s="233">
        <v>0.12141269474195507</v>
      </c>
      <c r="L112" s="233">
        <v>0.12078728315397605</v>
      </c>
      <c r="M112" s="233">
        <v>0.11520913526856431</v>
      </c>
      <c r="N112" s="233">
        <v>0.11699560923024771</v>
      </c>
      <c r="O112" s="233">
        <v>0.1133896012085794</v>
      </c>
      <c r="P112" s="233">
        <v>0.12076849467618193</v>
      </c>
      <c r="Q112" s="233">
        <v>0.11449965115006566</v>
      </c>
    </row>
    <row r="113" spans="1:17" ht="17.100000000000001" customHeight="1">
      <c r="A113" s="684">
        <v>55</v>
      </c>
      <c r="B113" s="700" t="s">
        <v>358</v>
      </c>
      <c r="C113" s="233">
        <v>3.1906723606152321E-2</v>
      </c>
      <c r="D113" s="233">
        <v>3.2737527159816295E-2</v>
      </c>
      <c r="E113" s="233">
        <v>2.6931568947443311E-2</v>
      </c>
      <c r="F113" s="233">
        <v>2.5542197579254047E-2</v>
      </c>
      <c r="G113" s="233">
        <v>2.5967844463585889E-2</v>
      </c>
      <c r="H113" s="233">
        <v>2.8847861558316833E-2</v>
      </c>
      <c r="I113" s="233">
        <v>2.8108477586067323E-2</v>
      </c>
      <c r="J113" s="233">
        <v>3.1521449479010914E-2</v>
      </c>
      <c r="K113" s="233">
        <v>3.1375489303269631E-2</v>
      </c>
      <c r="L113" s="233">
        <v>3.5627571962164435E-2</v>
      </c>
      <c r="M113" s="233">
        <v>3.124993647822177E-2</v>
      </c>
      <c r="N113" s="233">
        <v>1.9240775738656936E-2</v>
      </c>
      <c r="O113" s="233">
        <v>2.107156191155787E-2</v>
      </c>
      <c r="P113" s="233">
        <v>1.0188595079401003E-2</v>
      </c>
      <c r="Q113" s="233">
        <v>1.4281223649592938E-2</v>
      </c>
    </row>
    <row r="114" spans="1:17" ht="17.100000000000001" customHeight="1">
      <c r="A114" s="684">
        <v>60</v>
      </c>
      <c r="B114" s="700" t="s">
        <v>359</v>
      </c>
      <c r="C114" s="233">
        <v>7.9604531192213918E-2</v>
      </c>
      <c r="D114" s="233">
        <v>8.0381440406762067E-2</v>
      </c>
      <c r="E114" s="233">
        <v>7.1585184187982473E-2</v>
      </c>
      <c r="F114" s="233">
        <v>7.5408392361960605E-2</v>
      </c>
      <c r="G114" s="233">
        <v>7.7965741984886983E-2</v>
      </c>
      <c r="H114" s="233">
        <v>7.7745019198720094E-2</v>
      </c>
      <c r="I114" s="233">
        <v>7.5184132113964575E-2</v>
      </c>
      <c r="J114" s="233">
        <v>7.3598912198806765E-2</v>
      </c>
      <c r="K114" s="233">
        <v>7.0213397409784953E-2</v>
      </c>
      <c r="L114" s="233">
        <v>6.6035222280653103E-2</v>
      </c>
      <c r="M114" s="233">
        <v>7.6974825250837139E-2</v>
      </c>
      <c r="N114" s="233">
        <v>7.3567199776992248E-2</v>
      </c>
      <c r="O114" s="233">
        <v>7.3046197838308999E-2</v>
      </c>
      <c r="P114" s="233">
        <v>7.4801941953404449E-2</v>
      </c>
      <c r="Q114" s="233">
        <v>7.3781478874277495E-2</v>
      </c>
    </row>
    <row r="115" spans="1:17" ht="17.100000000000001" customHeight="1">
      <c r="A115" s="684">
        <v>64</v>
      </c>
      <c r="B115" s="700" t="s">
        <v>360</v>
      </c>
      <c r="C115" s="233">
        <v>1.9163839437862429E-2</v>
      </c>
      <c r="D115" s="233">
        <v>2.1687439074624434E-2</v>
      </c>
      <c r="E115" s="233">
        <v>2.5362598818536444E-2</v>
      </c>
      <c r="F115" s="233">
        <v>2.7823681480508049E-2</v>
      </c>
      <c r="G115" s="233">
        <v>2.8744243383951793E-2</v>
      </c>
      <c r="H115" s="233">
        <v>2.4958466824975857E-2</v>
      </c>
      <c r="I115" s="233">
        <v>2.9459718481148905E-2</v>
      </c>
      <c r="J115" s="233">
        <v>2.8909060610138319E-2</v>
      </c>
      <c r="K115" s="233">
        <v>2.9057413967270133E-2</v>
      </c>
      <c r="L115" s="233">
        <v>3.1222491813848705E-2</v>
      </c>
      <c r="M115" s="233">
        <v>3.1066958615308053E-2</v>
      </c>
      <c r="N115" s="233">
        <v>3.4910065051200624E-2</v>
      </c>
      <c r="O115" s="233">
        <v>3.6494154743222748E-2</v>
      </c>
      <c r="P115" s="233">
        <v>4.7744143858742857E-2</v>
      </c>
      <c r="Q115" s="233">
        <v>4.7657319613322119E-2</v>
      </c>
    </row>
    <row r="116" spans="1:17" ht="17.100000000000001" customHeight="1">
      <c r="A116" s="684">
        <v>65</v>
      </c>
      <c r="B116" s="700" t="s">
        <v>361</v>
      </c>
      <c r="C116" s="233">
        <v>2.1439973120236464E-2</v>
      </c>
      <c r="D116" s="233">
        <v>1.8855335298176776E-2</v>
      </c>
      <c r="E116" s="233">
        <v>2.1893044663484733E-2</v>
      </c>
      <c r="F116" s="233">
        <v>2.1107526441071084E-2</v>
      </c>
      <c r="G116" s="233">
        <v>2.2498425619637941E-2</v>
      </c>
      <c r="H116" s="233">
        <v>2.3047208852311468E-2</v>
      </c>
      <c r="I116" s="233">
        <v>2.3809426843414482E-2</v>
      </c>
      <c r="J116" s="233">
        <v>2.651252636499735E-2</v>
      </c>
      <c r="K116" s="233">
        <v>3.0282255020087162E-2</v>
      </c>
      <c r="L116" s="233">
        <v>3.1412575424367324E-2</v>
      </c>
      <c r="M116" s="233">
        <v>3.4534042762636524E-2</v>
      </c>
      <c r="N116" s="233">
        <v>3.4658286781624623E-2</v>
      </c>
      <c r="O116" s="233">
        <v>3.6677965322883477E-2</v>
      </c>
      <c r="P116" s="233">
        <v>4.0347323425182574E-2</v>
      </c>
      <c r="Q116" s="233">
        <v>4.3036702314415871E-2</v>
      </c>
    </row>
    <row r="117" spans="1:17" ht="17.100000000000001" customHeight="1">
      <c r="A117" s="684">
        <v>71</v>
      </c>
      <c r="B117" s="700" t="s">
        <v>362</v>
      </c>
      <c r="C117" s="233">
        <v>8.0908884807483719E-2</v>
      </c>
      <c r="D117" s="233">
        <v>8.0866768720831872E-2</v>
      </c>
      <c r="E117" s="233">
        <v>7.8964527197873724E-2</v>
      </c>
      <c r="F117" s="233">
        <v>8.1400463055430625E-2</v>
      </c>
      <c r="G117" s="233">
        <v>8.0941256423697927E-2</v>
      </c>
      <c r="H117" s="233">
        <v>8.0809432647727858E-2</v>
      </c>
      <c r="I117" s="233">
        <v>8.413239916752499E-2</v>
      </c>
      <c r="J117" s="233">
        <v>8.2909327620654366E-2</v>
      </c>
      <c r="K117" s="233">
        <v>8.3590101664542796E-2</v>
      </c>
      <c r="L117" s="233">
        <v>8.8302724657653597E-2</v>
      </c>
      <c r="M117" s="233">
        <v>8.7118824381015328E-2</v>
      </c>
      <c r="N117" s="233">
        <v>8.6024468064990686E-2</v>
      </c>
      <c r="O117" s="233">
        <v>8.386554781430261E-2</v>
      </c>
      <c r="P117" s="233">
        <v>8.439361785735057E-2</v>
      </c>
      <c r="Q117" s="233">
        <v>8.1515262779266517E-2</v>
      </c>
    </row>
    <row r="118" spans="1:17" ht="17.100000000000001" customHeight="1">
      <c r="A118" s="684">
        <v>75</v>
      </c>
      <c r="B118" s="700" t="s">
        <v>87</v>
      </c>
      <c r="C118" s="233">
        <v>7.9790905657945208E-2</v>
      </c>
      <c r="D118" s="233">
        <v>8.3000591885981884E-2</v>
      </c>
      <c r="E118" s="233">
        <v>8.2471260402998625E-2</v>
      </c>
      <c r="F118" s="233">
        <v>8.0056717813270672E-2</v>
      </c>
      <c r="G118" s="233">
        <v>7.670219153578417E-2</v>
      </c>
      <c r="H118" s="233">
        <v>7.291311549024812E-2</v>
      </c>
      <c r="I118" s="233">
        <v>7.0231928716328149E-2</v>
      </c>
      <c r="J118" s="233">
        <v>6.879972618006483E-2</v>
      </c>
      <c r="K118" s="233">
        <v>6.6130758562162315E-2</v>
      </c>
      <c r="L118" s="233">
        <v>6.3045631552256731E-2</v>
      </c>
      <c r="M118" s="233">
        <v>6.1825438886107691E-2</v>
      </c>
      <c r="N118" s="233">
        <v>5.9786641436091824E-2</v>
      </c>
      <c r="O118" s="233">
        <v>5.7097241537611129E-2</v>
      </c>
      <c r="P118" s="233">
        <v>6.0742584193438698E-2</v>
      </c>
      <c r="Q118" s="233">
        <v>5.8778662898408267E-2</v>
      </c>
    </row>
    <row r="119" spans="1:17" ht="17.100000000000001" customHeight="1">
      <c r="A119" s="684">
        <v>80</v>
      </c>
      <c r="B119" s="700" t="s">
        <v>363</v>
      </c>
      <c r="C119" s="233">
        <v>3.3551860469772876E-2</v>
      </c>
      <c r="D119" s="233">
        <v>2.7716627914446065E-2</v>
      </c>
      <c r="E119" s="233">
        <v>2.6942168746806525E-2</v>
      </c>
      <c r="F119" s="233">
        <v>2.6765766896535169E-2</v>
      </c>
      <c r="G119" s="233">
        <v>2.300291195442639E-2</v>
      </c>
      <c r="H119" s="233">
        <v>2.4372427135450233E-2</v>
      </c>
      <c r="I119" s="233">
        <v>2.1861448513455107E-2</v>
      </c>
      <c r="J119" s="233">
        <v>2.0088848314352637E-2</v>
      </c>
      <c r="K119" s="233">
        <v>1.9417268533385983E-2</v>
      </c>
      <c r="L119" s="233">
        <v>1.7680456607928548E-2</v>
      </c>
      <c r="M119" s="233">
        <v>1.8712548816348911E-2</v>
      </c>
      <c r="N119" s="233">
        <v>2.1550747122244474E-2</v>
      </c>
      <c r="O119" s="233">
        <v>2.0774575379716036E-2</v>
      </c>
      <c r="P119" s="233">
        <v>1.9800367183726162E-2</v>
      </c>
      <c r="Q119" s="233">
        <v>2.1631170195485921E-2</v>
      </c>
    </row>
    <row r="120" spans="1:17" ht="17.100000000000001" customHeight="1">
      <c r="A120" s="684">
        <v>85</v>
      </c>
      <c r="B120" s="700" t="s">
        <v>364</v>
      </c>
      <c r="C120" s="233">
        <v>1.629679109186748E-2</v>
      </c>
      <c r="D120" s="233">
        <v>1.5350089606854734E-2</v>
      </c>
      <c r="E120" s="233">
        <v>1.5121739852755039E-2</v>
      </c>
      <c r="F120" s="233">
        <v>1.4769339580935964E-2</v>
      </c>
      <c r="G120" s="233">
        <v>1.4771659235425373E-2</v>
      </c>
      <c r="H120" s="233">
        <v>1.419514384126782E-2</v>
      </c>
      <c r="I120" s="233">
        <v>1.3942025255168855E-2</v>
      </c>
      <c r="J120" s="233">
        <v>1.3484373855682217E-2</v>
      </c>
      <c r="K120" s="233">
        <v>1.3079056947294219E-2</v>
      </c>
      <c r="L120" s="233">
        <v>1.2969195195541334E-2</v>
      </c>
      <c r="M120" s="233">
        <v>1.312628644452145E-2</v>
      </c>
      <c r="N120" s="233">
        <v>1.2833372990753041E-2</v>
      </c>
      <c r="O120" s="233">
        <v>1.2460813818417462E-2</v>
      </c>
      <c r="P120" s="233">
        <v>1.570808339909786E-2</v>
      </c>
      <c r="Q120" s="233">
        <v>1.3461740911166514E-2</v>
      </c>
    </row>
    <row r="121" spans="1:17" ht="17.100000000000001" customHeight="1">
      <c r="A121" s="684">
        <v>91</v>
      </c>
      <c r="B121" s="700" t="s">
        <v>365</v>
      </c>
      <c r="C121" s="233">
        <v>1.5841179983909111E-2</v>
      </c>
      <c r="D121" s="233">
        <v>1.4651135015735504E-2</v>
      </c>
      <c r="E121" s="233">
        <v>1.5340477400378553E-2</v>
      </c>
      <c r="F121" s="233">
        <v>1.4220352721614399E-2</v>
      </c>
      <c r="G121" s="233">
        <v>1.3710850692661048E-2</v>
      </c>
      <c r="H121" s="233">
        <v>1.3617883016922908E-2</v>
      </c>
      <c r="I121" s="233">
        <v>1.4454173455693137E-2</v>
      </c>
      <c r="J121" s="233">
        <v>1.4439554016489968E-2</v>
      </c>
      <c r="K121" s="233">
        <v>1.401960560220231E-2</v>
      </c>
      <c r="L121" s="233">
        <v>1.3908437520483288E-2</v>
      </c>
      <c r="M121" s="233">
        <v>1.3540699340384318E-2</v>
      </c>
      <c r="N121" s="233">
        <v>1.657329666436291E-2</v>
      </c>
      <c r="O121" s="233">
        <v>1.3520244941198538E-2</v>
      </c>
      <c r="P121" s="233">
        <v>1.3416215780727407E-2</v>
      </c>
      <c r="Q121" s="233">
        <v>1.1038260157407125E-2</v>
      </c>
    </row>
    <row r="122" spans="1:17" ht="17.100000000000001" customHeight="1" thickBot="1">
      <c r="A122" s="685"/>
      <c r="B122" s="702" t="s">
        <v>4</v>
      </c>
      <c r="C122" s="236">
        <v>0.99999999999999978</v>
      </c>
      <c r="D122" s="236">
        <v>0.99999999999999978</v>
      </c>
      <c r="E122" s="236">
        <v>0.99999999999999989</v>
      </c>
      <c r="F122" s="236">
        <v>0.99999999999999967</v>
      </c>
      <c r="G122" s="236">
        <v>1</v>
      </c>
      <c r="H122" s="236">
        <v>1.0000000000000002</v>
      </c>
      <c r="I122" s="236">
        <v>1.0000000000000002</v>
      </c>
      <c r="J122" s="236">
        <v>1</v>
      </c>
      <c r="K122" s="236">
        <v>0.99999999999999978</v>
      </c>
      <c r="L122" s="236">
        <v>0.99999999999999989</v>
      </c>
      <c r="M122" s="236">
        <v>1</v>
      </c>
      <c r="N122" s="236">
        <v>0.99999999999999978</v>
      </c>
      <c r="O122" s="236">
        <v>1.0000000000000002</v>
      </c>
      <c r="P122" s="236">
        <v>1</v>
      </c>
      <c r="Q122" s="236">
        <v>0.99999999999999989</v>
      </c>
    </row>
    <row r="123" spans="1:17" ht="17.100000000000001" customHeight="1" thickTop="1">
      <c r="B123" s="214" t="s">
        <v>440</v>
      </c>
    </row>
    <row r="124" spans="1:17" ht="17.100000000000001" customHeight="1">
      <c r="B124" s="214" t="s">
        <v>309</v>
      </c>
    </row>
    <row r="125" spans="1:17" ht="17.100000000000001" customHeight="1"/>
    <row r="126" spans="1:17" ht="17.100000000000001" customHeight="1"/>
    <row r="127" spans="1:17" ht="17.100000000000001" customHeight="1"/>
    <row r="128" spans="1:17" ht="17.100000000000001" hidden="1" customHeight="1"/>
    <row r="129" spans="1:17" ht="17.100000000000001" hidden="1" customHeight="1"/>
    <row r="130" spans="1:17" ht="30.6" customHeight="1">
      <c r="A130" s="788" t="s">
        <v>324</v>
      </c>
      <c r="B130" s="788"/>
      <c r="C130" s="788"/>
      <c r="D130" s="788"/>
      <c r="E130" s="788"/>
      <c r="F130" s="788"/>
      <c r="G130" s="788"/>
      <c r="H130" s="788"/>
      <c r="I130" s="788"/>
      <c r="J130" s="788"/>
      <c r="K130" s="788"/>
      <c r="L130" s="788"/>
      <c r="M130" s="788"/>
      <c r="N130" s="788"/>
      <c r="O130" s="788"/>
      <c r="P130" s="788"/>
      <c r="Q130" s="788"/>
    </row>
    <row r="131" spans="1:17" ht="17.100000000000001" customHeight="1"/>
    <row r="132" spans="1:17" ht="17.100000000000001" customHeight="1"/>
    <row r="133" spans="1:17" ht="17.100000000000001" customHeight="1">
      <c r="A133" s="791" t="s">
        <v>402</v>
      </c>
      <c r="B133" s="793" t="s">
        <v>368</v>
      </c>
      <c r="C133" s="681"/>
      <c r="D133" s="681"/>
      <c r="E133" s="681"/>
      <c r="F133" s="681"/>
      <c r="G133" s="681"/>
      <c r="H133" s="681"/>
      <c r="I133" s="681"/>
      <c r="J133" s="681"/>
      <c r="K133" s="681"/>
      <c r="L133" s="681"/>
      <c r="M133" s="681"/>
      <c r="N133" s="681"/>
      <c r="O133" s="681"/>
      <c r="P133" s="681"/>
      <c r="Q133" s="681"/>
    </row>
    <row r="134" spans="1:17" ht="23.25" customHeight="1" thickBot="1">
      <c r="A134" s="792"/>
      <c r="B134" s="794"/>
      <c r="C134" s="687">
        <v>2007</v>
      </c>
      <c r="D134" s="687">
        <v>2008</v>
      </c>
      <c r="E134" s="687">
        <v>2009</v>
      </c>
      <c r="F134" s="687">
        <v>2010</v>
      </c>
      <c r="G134" s="687">
        <v>2011</v>
      </c>
      <c r="H134" s="687">
        <v>2012</v>
      </c>
      <c r="I134" s="687">
        <v>2013</v>
      </c>
      <c r="J134" s="687" t="s">
        <v>345</v>
      </c>
      <c r="K134" s="687" t="s">
        <v>346</v>
      </c>
      <c r="L134" s="687" t="s">
        <v>347</v>
      </c>
      <c r="M134" s="687">
        <v>2017</v>
      </c>
      <c r="N134" s="687">
        <v>2018</v>
      </c>
      <c r="O134" s="687">
        <v>2019</v>
      </c>
      <c r="P134" s="687">
        <v>2020</v>
      </c>
      <c r="Q134" s="687">
        <v>2021</v>
      </c>
    </row>
    <row r="135" spans="1:17" ht="17.100000000000001" customHeight="1" thickTop="1">
      <c r="A135" s="684">
        <v>1</v>
      </c>
      <c r="B135" s="700" t="s">
        <v>51</v>
      </c>
      <c r="C135" s="233"/>
      <c r="D135" s="233">
        <v>9.3962601007982566E-2</v>
      </c>
      <c r="E135" s="233">
        <v>-0.47494511047542248</v>
      </c>
      <c r="F135" s="233">
        <v>0.2835567692381516</v>
      </c>
      <c r="G135" s="233">
        <v>0.22001040841755456</v>
      </c>
      <c r="H135" s="233">
        <v>0.22453059447721654</v>
      </c>
      <c r="I135" s="233">
        <v>-0.85825600589773454</v>
      </c>
      <c r="J135" s="233">
        <v>4.574018811087896E-2</v>
      </c>
      <c r="K135" s="233">
        <v>-0.26144141599742282</v>
      </c>
      <c r="L135" s="233">
        <v>4.3701421477075793E-2</v>
      </c>
      <c r="M135" s="233">
        <v>2.9816824765147715E-2</v>
      </c>
      <c r="N135" s="233">
        <v>0.58932155969967737</v>
      </c>
      <c r="O135" s="233">
        <v>0.23764128789223868</v>
      </c>
      <c r="P135" s="233">
        <v>4.7651523581615597E-2</v>
      </c>
      <c r="Q135" s="233">
        <v>-8.7076640404452066E-3</v>
      </c>
    </row>
    <row r="136" spans="1:17" ht="17.100000000000001" customHeight="1">
      <c r="A136" s="684">
        <v>3</v>
      </c>
      <c r="B136" s="700" t="s">
        <v>348</v>
      </c>
      <c r="C136" s="233"/>
      <c r="D136" s="233">
        <v>1.5112174090760334E-2</v>
      </c>
      <c r="E136" s="233">
        <v>-1.3113132509244117E-2</v>
      </c>
      <c r="F136" s="233">
        <v>3.6553857650647394</v>
      </c>
      <c r="G136" s="233">
        <v>0.27350784748861678</v>
      </c>
      <c r="H136" s="233">
        <v>2.8410420837940743E-2</v>
      </c>
      <c r="I136" s="233">
        <v>5.6282961079274628E-2</v>
      </c>
      <c r="J136" s="233">
        <v>7.0277623591810487E-2</v>
      </c>
      <c r="K136" s="233">
        <v>4.8805588696878011E-2</v>
      </c>
      <c r="L136" s="233">
        <v>4.8596380148424538E-2</v>
      </c>
      <c r="M136" s="233">
        <v>4.2093863606471438E-2</v>
      </c>
      <c r="N136" s="233">
        <v>-0.47864996394791282</v>
      </c>
      <c r="O136" s="233">
        <v>2.9899389682728972E-2</v>
      </c>
      <c r="P136" s="233">
        <v>-4.1084185792292912E-3</v>
      </c>
      <c r="Q136" s="233">
        <v>-6.1468745197726278E-2</v>
      </c>
    </row>
    <row r="137" spans="1:17" ht="17.100000000000001" customHeight="1">
      <c r="A137" s="684">
        <v>2</v>
      </c>
      <c r="B137" s="700" t="s">
        <v>53</v>
      </c>
      <c r="C137" s="233"/>
      <c r="D137" s="233">
        <v>1.80224683614063E-3</v>
      </c>
      <c r="E137" s="233">
        <v>-0.12826704007133863</v>
      </c>
      <c r="F137" s="233">
        <v>-7.6376786284598153E-2</v>
      </c>
      <c r="G137" s="233">
        <v>-3.7793439981389315E-2</v>
      </c>
      <c r="H137" s="233">
        <v>-5.6101921334440821E-2</v>
      </c>
      <c r="I137" s="233">
        <v>4.0532344591134445E-2</v>
      </c>
      <c r="J137" s="233">
        <v>2.3721773908554601E-2</v>
      </c>
      <c r="K137" s="233">
        <v>6.0649835103207617E-3</v>
      </c>
      <c r="L137" s="233">
        <v>3.270558906608257E-3</v>
      </c>
      <c r="M137" s="233">
        <v>7.8719790261442355E-3</v>
      </c>
      <c r="N137" s="233">
        <v>-1.2555837741732252E-2</v>
      </c>
      <c r="O137" s="233">
        <v>2.1746121968006299E-3</v>
      </c>
      <c r="P137" s="233">
        <v>-3.6206485358424097E-3</v>
      </c>
      <c r="Q137" s="233">
        <v>5.2421575167771531E-3</v>
      </c>
    </row>
    <row r="138" spans="1:17" ht="17.100000000000001" customHeight="1">
      <c r="A138" s="684">
        <v>10</v>
      </c>
      <c r="B138" s="700" t="s">
        <v>349</v>
      </c>
      <c r="C138" s="233"/>
      <c r="D138" s="233">
        <v>2.7142643908595707E-2</v>
      </c>
      <c r="E138" s="233">
        <v>-5.6331465795441474E-2</v>
      </c>
      <c r="F138" s="233">
        <v>-1.6010820555523535</v>
      </c>
      <c r="G138" s="233">
        <v>2.5120293170864512E-2</v>
      </c>
      <c r="H138" s="233">
        <v>0.24064366809656043</v>
      </c>
      <c r="I138" s="233">
        <v>1.6892455650628491</v>
      </c>
      <c r="J138" s="233">
        <v>0.24596332079258543</v>
      </c>
      <c r="K138" s="233">
        <v>0.35537789222017296</v>
      </c>
      <c r="L138" s="233">
        <v>5.6184508107452132E-2</v>
      </c>
      <c r="M138" s="233">
        <v>0.1614947898051918</v>
      </c>
      <c r="N138" s="233">
        <v>-0.15169629964751671</v>
      </c>
      <c r="O138" s="233">
        <v>0.12336854806555721</v>
      </c>
      <c r="P138" s="233">
        <v>0.45567109708585696</v>
      </c>
      <c r="Q138" s="233">
        <v>0.3460509589023934</v>
      </c>
    </row>
    <row r="139" spans="1:17" ht="17.100000000000001" customHeight="1">
      <c r="A139" s="684">
        <v>15</v>
      </c>
      <c r="B139" s="700" t="s">
        <v>350</v>
      </c>
      <c r="C139" s="233"/>
      <c r="D139" s="233">
        <v>3.5806450184208749E-2</v>
      </c>
      <c r="E139" s="233">
        <v>2.779921800615695E-2</v>
      </c>
      <c r="F139" s="233">
        <v>-0.27195149100322141</v>
      </c>
      <c r="G139" s="233">
        <v>-4.9229228311203625E-2</v>
      </c>
      <c r="H139" s="233">
        <v>3.7019121368603677E-2</v>
      </c>
      <c r="I139" s="233">
        <v>-5.5144902293262139E-2</v>
      </c>
      <c r="J139" s="233">
        <v>3.5675563362066696E-2</v>
      </c>
      <c r="K139" s="233">
        <v>4.5931683118689476E-2</v>
      </c>
      <c r="L139" s="233">
        <v>4.9465472094163236E-2</v>
      </c>
      <c r="M139" s="233">
        <v>3.5472357936437049E-2</v>
      </c>
      <c r="N139" s="233">
        <v>0.10007246885133803</v>
      </c>
      <c r="O139" s="233">
        <v>3.1522440241905973E-2</v>
      </c>
      <c r="P139" s="233">
        <v>6.4456753441253581E-2</v>
      </c>
      <c r="Q139" s="233">
        <v>-2.4248326862900436E-2</v>
      </c>
    </row>
    <row r="140" spans="1:17" ht="17.100000000000001" customHeight="1">
      <c r="A140" s="684">
        <v>17</v>
      </c>
      <c r="B140" s="700" t="s">
        <v>351</v>
      </c>
      <c r="C140" s="233"/>
      <c r="D140" s="233">
        <v>1.3591088796092588E-3</v>
      </c>
      <c r="E140" s="233">
        <v>8.7546097838462886E-2</v>
      </c>
      <c r="F140" s="233">
        <v>0.30695198774634364</v>
      </c>
      <c r="G140" s="233">
        <v>-3.7857925257566635E-3</v>
      </c>
      <c r="H140" s="233">
        <v>7.4692146796773422E-3</v>
      </c>
      <c r="I140" s="233">
        <v>1.4416808997679565E-2</v>
      </c>
      <c r="J140" s="233">
        <v>5.37875413050654E-3</v>
      </c>
      <c r="K140" s="233">
        <v>-2.5183757389605384E-3</v>
      </c>
      <c r="L140" s="233">
        <v>1.6904391686290252E-2</v>
      </c>
      <c r="M140" s="233">
        <v>1.9497836978338019E-2</v>
      </c>
      <c r="N140" s="233">
        <v>3.3790277418808801E-2</v>
      </c>
      <c r="O140" s="233">
        <v>1.3917527015199768E-2</v>
      </c>
      <c r="P140" s="233">
        <v>1.7327509510192858E-2</v>
      </c>
      <c r="Q140" s="233">
        <v>4.0678473169352497E-2</v>
      </c>
    </row>
    <row r="141" spans="1:17" ht="17.100000000000001" customHeight="1">
      <c r="A141" s="684">
        <v>20</v>
      </c>
      <c r="B141" s="700" t="s">
        <v>352</v>
      </c>
      <c r="C141" s="233"/>
      <c r="D141" s="233">
        <v>-9.4831864154690283E-3</v>
      </c>
      <c r="E141" s="233">
        <v>-1.280736675648477E-2</v>
      </c>
      <c r="F141" s="233">
        <v>-0.5206165317214243</v>
      </c>
      <c r="G141" s="233">
        <v>-3.6928346241296144E-2</v>
      </c>
      <c r="H141" s="233">
        <v>2.6225907729656344E-3</v>
      </c>
      <c r="I141" s="233">
        <v>1.5019882266912594E-2</v>
      </c>
      <c r="J141" s="233">
        <v>6.6646976696173917E-3</v>
      </c>
      <c r="K141" s="233">
        <v>2.202975811838746E-2</v>
      </c>
      <c r="L141" s="233">
        <v>2.025327218157387E-2</v>
      </c>
      <c r="M141" s="233">
        <v>-5.1963009355789928E-3</v>
      </c>
      <c r="N141" s="233">
        <v>3.2795870118830256E-2</v>
      </c>
      <c r="O141" s="233">
        <v>5.010953935381395E-3</v>
      </c>
      <c r="P141" s="233">
        <v>1.402338848600938E-2</v>
      </c>
      <c r="Q141" s="233">
        <v>1.0285650241277349E-2</v>
      </c>
    </row>
    <row r="142" spans="1:17" ht="17.100000000000001" customHeight="1">
      <c r="A142" s="684">
        <v>26</v>
      </c>
      <c r="B142" s="700" t="s">
        <v>55</v>
      </c>
      <c r="C142" s="233"/>
      <c r="D142" s="233">
        <v>7.4002564511731726E-3</v>
      </c>
      <c r="E142" s="233">
        <v>1.0378156629273754E-2</v>
      </c>
      <c r="F142" s="233">
        <v>-6.4114695066212438E-2</v>
      </c>
      <c r="G142" s="233">
        <v>1.1948108582461507E-2</v>
      </c>
      <c r="H142" s="233">
        <v>3.3744667745636376E-3</v>
      </c>
      <c r="I142" s="233">
        <v>-1.1890784923778942E-2</v>
      </c>
      <c r="J142" s="233">
        <v>3.8909551704182275E-3</v>
      </c>
      <c r="K142" s="233">
        <v>4.347956662706794E-3</v>
      </c>
      <c r="L142" s="233">
        <v>5.1955712485500776E-3</v>
      </c>
      <c r="M142" s="233">
        <v>1.2657784874877219E-2</v>
      </c>
      <c r="N142" s="233">
        <v>3.8827683649442314E-2</v>
      </c>
      <c r="O142" s="233">
        <v>4.7982653756257262E-3</v>
      </c>
      <c r="P142" s="233">
        <v>9.3864583829770809E-3</v>
      </c>
      <c r="Q142" s="233">
        <v>3.6943415270122323E-3</v>
      </c>
    </row>
    <row r="143" spans="1:17" ht="17.100000000000001" customHeight="1">
      <c r="A143" s="684">
        <v>28</v>
      </c>
      <c r="B143" s="700" t="s">
        <v>353</v>
      </c>
      <c r="C143" s="233"/>
      <c r="D143" s="233">
        <v>6.6422091178967621E-2</v>
      </c>
      <c r="E143" s="233">
        <v>0.11444843242299493</v>
      </c>
      <c r="F143" s="233">
        <v>0.98955609213526907</v>
      </c>
      <c r="G143" s="233">
        <v>0.11194454651400416</v>
      </c>
      <c r="H143" s="233">
        <v>5.6948951172244994E-3</v>
      </c>
      <c r="I143" s="233">
        <v>-5.9279187941706162E-2</v>
      </c>
      <c r="J143" s="233">
        <v>8.3860331916118108E-3</v>
      </c>
      <c r="K143" s="233">
        <v>3.1826280299499778E-2</v>
      </c>
      <c r="L143" s="233">
        <v>1.576009231676774E-2</v>
      </c>
      <c r="M143" s="233">
        <v>1.4577754548900328E-2</v>
      </c>
      <c r="N143" s="233">
        <v>7.8909180858164632E-2</v>
      </c>
      <c r="O143" s="233">
        <v>1.3975635608716759E-2</v>
      </c>
      <c r="P143" s="233">
        <v>-1.7736774091044367E-4</v>
      </c>
      <c r="Q143" s="233">
        <v>5.4553782266970868E-3</v>
      </c>
    </row>
    <row r="144" spans="1:17" ht="17.100000000000001" customHeight="1">
      <c r="A144" s="684">
        <v>29</v>
      </c>
      <c r="B144" s="700" t="s">
        <v>354</v>
      </c>
      <c r="C144" s="233"/>
      <c r="D144" s="233">
        <v>-1.6132029474843254E-2</v>
      </c>
      <c r="E144" s="233">
        <v>2.3695981369844746E-2</v>
      </c>
      <c r="F144" s="233">
        <v>0.40256713150471068</v>
      </c>
      <c r="G144" s="233">
        <v>-1.3856864380236207E-2</v>
      </c>
      <c r="H144" s="233">
        <v>6.1054352932655379E-4</v>
      </c>
      <c r="I144" s="233">
        <v>1.1397097289356898E-3</v>
      </c>
      <c r="J144" s="233">
        <v>7.2531753141811747E-4</v>
      </c>
      <c r="K144" s="233">
        <v>1.3256562299276892E-3</v>
      </c>
      <c r="L144" s="233">
        <v>7.3040639897711107E-4</v>
      </c>
      <c r="M144" s="233">
        <v>6.3798764019150833E-4</v>
      </c>
      <c r="N144" s="233">
        <v>3.2204722374464118E-3</v>
      </c>
      <c r="O144" s="233">
        <v>5.3012262766439003E-4</v>
      </c>
      <c r="P144" s="233">
        <v>-2.4639901888593493E-5</v>
      </c>
      <c r="Q144" s="233">
        <v>3.159901947057694E-4</v>
      </c>
    </row>
    <row r="145" spans="1:17" ht="17.100000000000001" customHeight="1">
      <c r="A145" s="684">
        <v>36</v>
      </c>
      <c r="B145" s="700" t="s">
        <v>355</v>
      </c>
      <c r="C145" s="233"/>
      <c r="D145" s="233">
        <v>9.2615424644821257E-3</v>
      </c>
      <c r="E145" s="233">
        <v>6.1081123812392703E-2</v>
      </c>
      <c r="F145" s="233">
        <v>8.4798929160732506E-2</v>
      </c>
      <c r="G145" s="233">
        <v>1.8978532694976204E-2</v>
      </c>
      <c r="H145" s="233">
        <v>4.126948778721197E-3</v>
      </c>
      <c r="I145" s="233">
        <v>7.1804275238013932E-4</v>
      </c>
      <c r="J145" s="233">
        <v>5.7778989326330056E-3</v>
      </c>
      <c r="K145" s="233">
        <v>1.3915167207836218E-2</v>
      </c>
      <c r="L145" s="233">
        <v>1.8253755516700387E-2</v>
      </c>
      <c r="M145" s="233">
        <v>9.2762002781371627E-3</v>
      </c>
      <c r="N145" s="233">
        <v>0.16889706223878209</v>
      </c>
      <c r="O145" s="233">
        <v>4.7206972079436721E-3</v>
      </c>
      <c r="P145" s="233">
        <v>1.8711090229486391E-2</v>
      </c>
      <c r="Q145" s="233">
        <v>6.503761538434601E-3</v>
      </c>
    </row>
    <row r="146" spans="1:17" ht="17.100000000000001" customHeight="1">
      <c r="A146" s="684">
        <v>40</v>
      </c>
      <c r="B146" s="700" t="s">
        <v>356</v>
      </c>
      <c r="C146" s="233"/>
      <c r="D146" s="233">
        <v>1.1915573190828168E-2</v>
      </c>
      <c r="E146" s="233">
        <v>2.7642155482503592E-3</v>
      </c>
      <c r="F146" s="233">
        <v>-0.41483395995808503</v>
      </c>
      <c r="G146" s="233">
        <v>-1.3482297263425118E-2</v>
      </c>
      <c r="H146" s="233">
        <v>2.1621855444862375E-2</v>
      </c>
      <c r="I146" s="233">
        <v>5.0109755091677775E-2</v>
      </c>
      <c r="J146" s="233">
        <v>1.5161512281935444E-2</v>
      </c>
      <c r="K146" s="233">
        <v>3.6751019125453817E-2</v>
      </c>
      <c r="L146" s="233">
        <v>2.4559302541547041E-2</v>
      </c>
      <c r="M146" s="233">
        <v>-2.2709060981345622E-2</v>
      </c>
      <c r="N146" s="233">
        <v>5.7983411718052352E-2</v>
      </c>
      <c r="O146" s="233">
        <v>8.2180599886012735E-3</v>
      </c>
      <c r="P146" s="233">
        <v>1.3981151764070801E-4</v>
      </c>
      <c r="Q146" s="233">
        <v>5.8617346793510038E-3</v>
      </c>
    </row>
    <row r="147" spans="1:17">
      <c r="A147" s="684">
        <v>45</v>
      </c>
      <c r="B147" s="700" t="s">
        <v>226</v>
      </c>
      <c r="C147" s="233"/>
      <c r="D147" s="233">
        <v>0.38069443368946632</v>
      </c>
      <c r="E147" s="233">
        <v>0.7187906589418499</v>
      </c>
      <c r="F147" s="233">
        <v>-1.5627485281976878</v>
      </c>
      <c r="G147" s="233">
        <v>0.24099451368011707</v>
      </c>
      <c r="H147" s="233">
        <v>9.9484497843374084E-2</v>
      </c>
      <c r="I147" s="233">
        <v>-8.7696987880217389E-2</v>
      </c>
      <c r="J147" s="233">
        <v>8.6929277998132215E-2</v>
      </c>
      <c r="K147" s="233">
        <v>0.41436391138068229</v>
      </c>
      <c r="L147" s="233">
        <v>0.15158675340426001</v>
      </c>
      <c r="M147" s="233">
        <v>0.15485382248535801</v>
      </c>
      <c r="N147" s="233">
        <v>0.85537334884282124</v>
      </c>
      <c r="O147" s="233">
        <v>0.19615571079583455</v>
      </c>
      <c r="P147" s="233">
        <v>0.11849152004807291</v>
      </c>
      <c r="Q147" s="233">
        <v>0.31626011206601312</v>
      </c>
    </row>
    <row r="148" spans="1:17" ht="26.4">
      <c r="A148" s="684">
        <v>50</v>
      </c>
      <c r="B148" s="701" t="s">
        <v>357</v>
      </c>
      <c r="C148" s="233"/>
      <c r="D148" s="233">
        <v>5.2904858539313357E-2</v>
      </c>
      <c r="E148" s="233">
        <v>-0.14617957629687137</v>
      </c>
      <c r="F148" s="233">
        <v>0.76976145564875065</v>
      </c>
      <c r="G148" s="233">
        <v>0.11276395002847148</v>
      </c>
      <c r="H148" s="233">
        <v>0.13854899234694684</v>
      </c>
      <c r="I148" s="233">
        <v>-0.19046869178500758</v>
      </c>
      <c r="J148" s="233">
        <v>0.11444417705896438</v>
      </c>
      <c r="K148" s="233">
        <v>7.8154710560596641E-2</v>
      </c>
      <c r="L148" s="233">
        <v>0.10406164232281542</v>
      </c>
      <c r="M148" s="233">
        <v>-1.7452609491582834E-2</v>
      </c>
      <c r="N148" s="233">
        <v>0.31311769957742475</v>
      </c>
      <c r="O148" s="233">
        <v>4.8031970196976123E-2</v>
      </c>
      <c r="P148" s="233">
        <v>3.5368726618148563E-2</v>
      </c>
      <c r="Q148" s="233">
        <v>1.8824074447539529E-2</v>
      </c>
    </row>
    <row r="149" spans="1:17" ht="17.100000000000001" customHeight="1">
      <c r="A149" s="684">
        <v>55</v>
      </c>
      <c r="B149" s="700" t="s">
        <v>358</v>
      </c>
      <c r="C149" s="233"/>
      <c r="D149" s="233">
        <v>4.6359868887391235E-2</v>
      </c>
      <c r="E149" s="233">
        <v>0.25652299307488469</v>
      </c>
      <c r="F149" s="233">
        <v>0.78013563182260559</v>
      </c>
      <c r="G149" s="233">
        <v>6.0225962168998795E-2</v>
      </c>
      <c r="H149" s="233">
        <v>0.11874015500895123</v>
      </c>
      <c r="I149" s="233">
        <v>-9.1109589370135576E-3</v>
      </c>
      <c r="J149" s="233">
        <v>0.13911316825311215</v>
      </c>
      <c r="K149" s="233">
        <v>2.4210391252207423E-2</v>
      </c>
      <c r="L149" s="233">
        <v>0.14934277760281858</v>
      </c>
      <c r="M149" s="233">
        <v>-7.2860742039742729E-2</v>
      </c>
      <c r="N149" s="233">
        <v>-1.299144914775048</v>
      </c>
      <c r="O149" s="233">
        <v>5.4253919363510046E-2</v>
      </c>
      <c r="P149" s="233">
        <v>0.1361428248470572</v>
      </c>
      <c r="Q149" s="233">
        <v>7.6743238700865662E-2</v>
      </c>
    </row>
    <row r="150" spans="1:17" ht="17.100000000000001" customHeight="1">
      <c r="A150" s="684">
        <v>60</v>
      </c>
      <c r="B150" s="700" t="s">
        <v>359</v>
      </c>
      <c r="C150" s="233"/>
      <c r="D150" s="233">
        <v>9.3120098980383537E-2</v>
      </c>
      <c r="E150" s="233">
        <v>0.41942526818232623</v>
      </c>
      <c r="F150" s="233">
        <v>-2.0010470837497385</v>
      </c>
      <c r="G150" s="233">
        <v>0.28379359512101526</v>
      </c>
      <c r="H150" s="233">
        <v>7.0855727638036187E-2</v>
      </c>
      <c r="I150" s="233">
        <v>-5.372693151627516E-2</v>
      </c>
      <c r="J150" s="233">
        <v>2.3625885564923794E-2</v>
      </c>
      <c r="K150" s="233">
        <v>-9.597950619193972E-2</v>
      </c>
      <c r="L150" s="233">
        <v>-4.570344371587947E-2</v>
      </c>
      <c r="M150" s="233">
        <v>0.33714483989016408</v>
      </c>
      <c r="N150" s="233">
        <v>-0.30052760674400725</v>
      </c>
      <c r="O150" s="233">
        <v>6.3603220379529951E-2</v>
      </c>
      <c r="P150" s="233">
        <v>5.4481803052263002E-2</v>
      </c>
      <c r="Q150" s="233">
        <v>5.820709211659842E-2</v>
      </c>
    </row>
    <row r="151" spans="1:17" ht="17.100000000000001" customHeight="1">
      <c r="A151" s="684">
        <v>64</v>
      </c>
      <c r="B151" s="700" t="s">
        <v>360</v>
      </c>
      <c r="C151" s="233"/>
      <c r="D151" s="233">
        <v>6.3065856973713294E-2</v>
      </c>
      <c r="E151" s="233">
        <v>-0.11996830585494606</v>
      </c>
      <c r="F151" s="233">
        <v>-1.3088360916903312</v>
      </c>
      <c r="G151" s="233">
        <v>0.10283551294134399</v>
      </c>
      <c r="H151" s="233">
        <v>-9.3204768386581274E-2</v>
      </c>
      <c r="I151" s="233">
        <v>0.25604570976472846</v>
      </c>
      <c r="J151" s="233">
        <v>1.1549929431528506E-2</v>
      </c>
      <c r="K151" s="233">
        <v>3.6339991866722487E-2</v>
      </c>
      <c r="L151" s="233">
        <v>8.9124064361288224E-2</v>
      </c>
      <c r="M151" s="233">
        <v>2.7368005860668749E-2</v>
      </c>
      <c r="N151" s="233">
        <v>0.45681269772305638</v>
      </c>
      <c r="O151" s="233">
        <v>6.5205224978881149E-2</v>
      </c>
      <c r="P151" s="233">
        <v>-8.2457825493305853E-2</v>
      </c>
      <c r="Q151" s="233">
        <v>4.6332201237375463E-2</v>
      </c>
    </row>
    <row r="152" spans="1:17" ht="17.100000000000001" customHeight="1">
      <c r="A152" s="684">
        <v>65</v>
      </c>
      <c r="B152" s="700" t="s">
        <v>361</v>
      </c>
      <c r="C152" s="233"/>
      <c r="D152" s="233">
        <v>-2.3523900441530472E-2</v>
      </c>
      <c r="E152" s="233">
        <v>-9.8230454982109416E-2</v>
      </c>
      <c r="F152" s="233">
        <v>0.44773708473142337</v>
      </c>
      <c r="G152" s="233">
        <v>0.13444471144880138</v>
      </c>
      <c r="H152" s="233">
        <v>4.0176059747859781E-2</v>
      </c>
      <c r="I152" s="233">
        <v>6.2178292279187738E-2</v>
      </c>
      <c r="J152" s="233">
        <v>0.11172598040657686</v>
      </c>
      <c r="K152" s="233">
        <v>0.21533598835823578</v>
      </c>
      <c r="L152" s="233">
        <v>6.1641201611505957E-2</v>
      </c>
      <c r="M152" s="233">
        <v>0.10877002786256178</v>
      </c>
      <c r="N152" s="233">
        <v>4.8298002355266698E-2</v>
      </c>
      <c r="O152" s="233">
        <v>7.3283930719649212E-2</v>
      </c>
      <c r="P152" s="233">
        <v>-2.1200644337212183E-3</v>
      </c>
      <c r="Q152" s="233">
        <v>8.4082211765567363E-2</v>
      </c>
    </row>
    <row r="153" spans="1:17" ht="17.100000000000001" customHeight="1">
      <c r="A153" s="684">
        <v>71</v>
      </c>
      <c r="B153" s="700" t="s">
        <v>362</v>
      </c>
      <c r="C153" s="233"/>
      <c r="D153" s="233">
        <v>8.0176208693651566E-2</v>
      </c>
      <c r="E153" s="233">
        <v>0.15418696668419093</v>
      </c>
      <c r="F153" s="233">
        <v>-1.2416016128733325</v>
      </c>
      <c r="G153" s="233">
        <v>4.3982088108159643E-2</v>
      </c>
      <c r="H153" s="233">
        <v>7.6694894030942901E-2</v>
      </c>
      <c r="I153" s="233">
        <v>0.25140535353740451</v>
      </c>
      <c r="J153" s="233">
        <v>4.4352792718161026E-2</v>
      </c>
      <c r="K153" s="233">
        <v>0.1170088938131944</v>
      </c>
      <c r="L153" s="233">
        <v>0.2143343509825659</v>
      </c>
      <c r="M153" s="233">
        <v>5.8962834337868461E-2</v>
      </c>
      <c r="N153" s="233">
        <v>-3.4115793078891614E-2</v>
      </c>
      <c r="O153" s="233">
        <v>4.473587525670529E-2</v>
      </c>
      <c r="P153" s="233">
        <v>7.8281988872233407E-2</v>
      </c>
      <c r="Q153" s="233">
        <v>3.7585584058932253E-2</v>
      </c>
    </row>
    <row r="154" spans="1:17" ht="17.100000000000001" customHeight="1">
      <c r="A154" s="684">
        <v>75</v>
      </c>
      <c r="B154" s="700" t="s">
        <v>87</v>
      </c>
      <c r="C154" s="233"/>
      <c r="D154" s="233">
        <v>0.13562848742612407</v>
      </c>
      <c r="E154" s="233">
        <v>0.10340320041500654</v>
      </c>
      <c r="F154" s="233">
        <v>1.3914397120405244</v>
      </c>
      <c r="G154" s="233">
        <v>-0.1932862902087199</v>
      </c>
      <c r="H154" s="233">
        <v>-4.5353104670474945E-2</v>
      </c>
      <c r="I154" s="233">
        <v>-6.4734833728940844E-2</v>
      </c>
      <c r="J154" s="233">
        <v>2.3650472877455371E-2</v>
      </c>
      <c r="K154" s="233">
        <v>-6.4887271391963861E-2</v>
      </c>
      <c r="L154" s="233">
        <v>-1.9461196395941568E-2</v>
      </c>
      <c r="M154" s="233">
        <v>3.2806328715471039E-2</v>
      </c>
      <c r="N154" s="233">
        <v>-0.16403594219385692</v>
      </c>
      <c r="O154" s="233">
        <v>8.3528113668141207E-3</v>
      </c>
      <c r="P154" s="233">
        <v>1.8553139574599711E-2</v>
      </c>
      <c r="Q154" s="233">
        <v>2.8805143585378321E-2</v>
      </c>
    </row>
    <row r="155" spans="1:17" ht="17.100000000000001" customHeight="1">
      <c r="A155" s="684">
        <v>80</v>
      </c>
      <c r="B155" s="700" t="s">
        <v>363</v>
      </c>
      <c r="C155" s="233"/>
      <c r="D155" s="233">
        <v>-6.7961263180230616E-2</v>
      </c>
      <c r="E155" s="233">
        <v>5.7567463783892568E-2</v>
      </c>
      <c r="F155" s="233">
        <v>0.12257289309104075</v>
      </c>
      <c r="G155" s="233">
        <v>-0.27984983350266807</v>
      </c>
      <c r="H155" s="233">
        <v>6.7118305541145964E-2</v>
      </c>
      <c r="I155" s="233">
        <v>-0.10453730090469333</v>
      </c>
      <c r="J155" s="233">
        <v>-3.5791219879312039E-2</v>
      </c>
      <c r="K155" s="233">
        <v>-1.3550182727196646E-2</v>
      </c>
      <c r="L155" s="233">
        <v>-2.8767823236628191E-2</v>
      </c>
      <c r="M155" s="233">
        <v>4.3258178644571432E-2</v>
      </c>
      <c r="N155" s="233">
        <v>0.33313288966158561</v>
      </c>
      <c r="O155" s="233">
        <v>6.7067346968943398E-3</v>
      </c>
      <c r="P155" s="233">
        <v>3.1075384819236471E-2</v>
      </c>
      <c r="Q155" s="233">
        <v>4.9573027931940711E-2</v>
      </c>
    </row>
    <row r="156" spans="1:17" ht="17.100000000000001" customHeight="1">
      <c r="A156" s="684">
        <v>85</v>
      </c>
      <c r="B156" s="700" t="s">
        <v>364</v>
      </c>
      <c r="C156" s="233"/>
      <c r="D156" s="233">
        <v>-1.725824929113599E-4</v>
      </c>
      <c r="E156" s="233">
        <v>2.415162662169066E-2</v>
      </c>
      <c r="F156" s="233">
        <v>0.20616448232582568</v>
      </c>
      <c r="G156" s="233">
        <v>1.4958356235824753E-2</v>
      </c>
      <c r="H156" s="233">
        <v>-3.7992948324583587E-3</v>
      </c>
      <c r="I156" s="233">
        <v>1.2004302224011476E-3</v>
      </c>
      <c r="J156" s="233">
        <v>-9.4278880919181453E-4</v>
      </c>
      <c r="K156" s="233">
        <v>-6.8177085615453419E-3</v>
      </c>
      <c r="L156" s="233">
        <v>1.0031116918420294E-2</v>
      </c>
      <c r="M156" s="233">
        <v>1.686229337806916E-2</v>
      </c>
      <c r="N156" s="233">
        <v>-1.9323154378803154E-2</v>
      </c>
      <c r="O156" s="233">
        <v>5.7083094509335604E-3</v>
      </c>
      <c r="P156" s="233">
        <v>-2.1874254688528157E-2</v>
      </c>
      <c r="Q156" s="233">
        <v>-2.0822112579330185E-2</v>
      </c>
    </row>
    <row r="157" spans="1:17" ht="17.100000000000001" customHeight="1">
      <c r="A157" s="684">
        <v>91</v>
      </c>
      <c r="B157" s="700" t="s">
        <v>365</v>
      </c>
      <c r="C157" s="233"/>
      <c r="D157" s="233">
        <v>-4.8615393778055358E-3</v>
      </c>
      <c r="E157" s="233">
        <v>-1.1918950589358579E-2</v>
      </c>
      <c r="F157" s="233">
        <v>0.62258090158692936</v>
      </c>
      <c r="G157" s="233">
        <v>-2.7296334186490055E-2</v>
      </c>
      <c r="H157" s="233">
        <v>1.0716137189036742E-2</v>
      </c>
      <c r="I157" s="233">
        <v>5.6551730434064196E-2</v>
      </c>
      <c r="J157" s="233">
        <v>1.3978685705609803E-2</v>
      </c>
      <c r="K157" s="233">
        <v>-6.5954118124967077E-3</v>
      </c>
      <c r="L157" s="233">
        <v>1.0935423520646931E-2</v>
      </c>
      <c r="M157" s="233">
        <v>4.7950028136867625E-3</v>
      </c>
      <c r="N157" s="233">
        <v>0.34949688755706071</v>
      </c>
      <c r="O157" s="233">
        <v>-4.1815247044091119E-2</v>
      </c>
      <c r="P157" s="233">
        <v>1.4620199306782183E-2</v>
      </c>
      <c r="Q157" s="233">
        <v>-2.5254283225811303E-2</v>
      </c>
    </row>
    <row r="158" spans="1:17" ht="17.100000000000001" customHeight="1" thickBot="1">
      <c r="A158" s="685"/>
      <c r="B158" s="702" t="s">
        <v>4</v>
      </c>
      <c r="C158" s="236"/>
      <c r="D158" s="236">
        <v>1.0000000000000013</v>
      </c>
      <c r="E158" s="236">
        <v>1.0000000000000009</v>
      </c>
      <c r="F158" s="236">
        <v>1.0000000000000624</v>
      </c>
      <c r="G158" s="236">
        <v>1.0000000000000251</v>
      </c>
      <c r="H158" s="236">
        <v>1.0000000000000007</v>
      </c>
      <c r="I158" s="236">
        <v>1.0000000000000004</v>
      </c>
      <c r="J158" s="236">
        <v>0.99999999999999711</v>
      </c>
      <c r="K158" s="236">
        <v>0.99999999999998623</v>
      </c>
      <c r="L158" s="236">
        <v>1.0000000000000029</v>
      </c>
      <c r="M158" s="236">
        <v>1.0000000000000056</v>
      </c>
      <c r="N158" s="236">
        <v>0.9999999999999889</v>
      </c>
      <c r="O158" s="236">
        <v>1.0000000000000016</v>
      </c>
      <c r="P158" s="236">
        <v>1</v>
      </c>
      <c r="Q158" s="236">
        <v>0.99999999999999867</v>
      </c>
    </row>
    <row r="159" spans="1:17" ht="17.100000000000001" customHeight="1" thickTop="1">
      <c r="B159" s="214" t="s">
        <v>440</v>
      </c>
    </row>
    <row r="160" spans="1:17" ht="17.100000000000001" customHeight="1">
      <c r="B160" s="214" t="s">
        <v>309</v>
      </c>
    </row>
    <row r="161" spans="1:17" ht="17.100000000000001" customHeight="1"/>
    <row r="162" spans="1:17" ht="17.100000000000001" customHeight="1"/>
    <row r="163" spans="1:17" ht="17.100000000000001" customHeight="1"/>
    <row r="164" spans="1:17" ht="17.100000000000001" customHeight="1"/>
    <row r="165" spans="1:17" ht="17.100000000000001" hidden="1" customHeight="1"/>
    <row r="166" spans="1:17" ht="17.100000000000001" hidden="1" customHeight="1"/>
    <row r="167" spans="1:17" ht="30.6" customHeight="1">
      <c r="A167" s="788" t="s">
        <v>325</v>
      </c>
      <c r="B167" s="788"/>
      <c r="C167" s="788"/>
      <c r="D167" s="788"/>
      <c r="E167" s="788"/>
      <c r="F167" s="788"/>
      <c r="G167" s="788"/>
      <c r="H167" s="788"/>
      <c r="I167" s="788"/>
      <c r="J167" s="788"/>
      <c r="K167" s="788"/>
      <c r="L167" s="788"/>
      <c r="M167" s="788"/>
      <c r="N167" s="788"/>
      <c r="O167" s="788"/>
      <c r="P167" s="788"/>
      <c r="Q167" s="788"/>
    </row>
    <row r="168" spans="1:17" ht="17.100000000000001" customHeight="1"/>
    <row r="169" spans="1:17" ht="17.100000000000001" customHeight="1"/>
    <row r="170" spans="1:17" ht="17.100000000000001" customHeight="1">
      <c r="A170" s="791" t="s">
        <v>402</v>
      </c>
      <c r="B170" s="793" t="s">
        <v>368</v>
      </c>
      <c r="C170" s="681"/>
      <c r="D170" s="681"/>
      <c r="E170" s="681"/>
      <c r="F170" s="681"/>
      <c r="G170" s="681"/>
      <c r="H170" s="681"/>
      <c r="I170" s="681"/>
      <c r="J170" s="681"/>
      <c r="K170" s="681"/>
      <c r="L170" s="681"/>
      <c r="M170" s="681"/>
      <c r="N170" s="681"/>
      <c r="O170" s="681"/>
      <c r="P170" s="681"/>
      <c r="Q170" s="681"/>
    </row>
    <row r="171" spans="1:17" ht="21" customHeight="1" thickBot="1">
      <c r="A171" s="792"/>
      <c r="B171" s="794"/>
      <c r="C171" s="687">
        <v>2007</v>
      </c>
      <c r="D171" s="687">
        <v>2008</v>
      </c>
      <c r="E171" s="687">
        <v>2009</v>
      </c>
      <c r="F171" s="687">
        <v>2010</v>
      </c>
      <c r="G171" s="687">
        <v>2011</v>
      </c>
      <c r="H171" s="687">
        <v>2012</v>
      </c>
      <c r="I171" s="687">
        <v>2013</v>
      </c>
      <c r="J171" s="687" t="s">
        <v>345</v>
      </c>
      <c r="K171" s="687" t="s">
        <v>346</v>
      </c>
      <c r="L171" s="687" t="s">
        <v>347</v>
      </c>
      <c r="M171" s="687">
        <v>2017</v>
      </c>
      <c r="N171" s="687">
        <v>2018</v>
      </c>
      <c r="O171" s="687">
        <v>2019</v>
      </c>
      <c r="P171" s="687">
        <v>2020</v>
      </c>
      <c r="Q171" s="687">
        <v>2021</v>
      </c>
    </row>
    <row r="172" spans="1:17" ht="17.100000000000001" customHeight="1" thickTop="1">
      <c r="A172" s="684">
        <v>1</v>
      </c>
      <c r="B172" s="700" t="s">
        <v>51</v>
      </c>
      <c r="C172" s="233"/>
      <c r="D172" s="233">
        <v>7.2240144182367239E-2</v>
      </c>
      <c r="E172" s="233">
        <v>0.10132839484996126</v>
      </c>
      <c r="F172" s="233">
        <v>8.5157699695213473E-2</v>
      </c>
      <c r="G172" s="233">
        <v>0.11604359000657416</v>
      </c>
      <c r="H172" s="233">
        <v>-3.7045246363372808E-2</v>
      </c>
      <c r="I172" s="233">
        <v>7.8140064815746424E-2</v>
      </c>
      <c r="J172" s="233">
        <v>6.3824194032266801E-2</v>
      </c>
      <c r="K172" s="233">
        <v>9.5143509595096099E-2</v>
      </c>
      <c r="L172" s="233">
        <v>6.8681039213087658E-2</v>
      </c>
      <c r="M172" s="233">
        <v>5.7480185165483144E-2</v>
      </c>
      <c r="N172" s="233">
        <v>9.8635270972603273E-2</v>
      </c>
      <c r="O172" s="233">
        <v>-1.4426334995347845E-2</v>
      </c>
      <c r="P172" s="233">
        <v>3.9274791824608801E-2</v>
      </c>
      <c r="Q172" s="233">
        <v>8.6338108861814922E-2</v>
      </c>
    </row>
    <row r="173" spans="1:17" ht="17.100000000000001" customHeight="1">
      <c r="A173" s="684">
        <v>3</v>
      </c>
      <c r="B173" s="700" t="s">
        <v>348</v>
      </c>
      <c r="C173" s="233"/>
      <c r="D173" s="233">
        <v>0.11517138160287588</v>
      </c>
      <c r="E173" s="233">
        <v>8.7387588713801367E-2</v>
      </c>
      <c r="F173" s="233">
        <v>5.6961533260271091E-2</v>
      </c>
      <c r="G173" s="233">
        <v>6.5134431849525498E-2</v>
      </c>
      <c r="H173" s="233">
        <v>0.2045947769883858</v>
      </c>
      <c r="I173" s="233">
        <v>4.6178501716242382E-2</v>
      </c>
      <c r="J173" s="233">
        <v>4.8648633733581637E-2</v>
      </c>
      <c r="K173" s="233">
        <v>0.1465068132229419</v>
      </c>
      <c r="L173" s="233">
        <v>0.12752566600570292</v>
      </c>
      <c r="M173" s="233">
        <v>1.6925241660167289E-2</v>
      </c>
      <c r="N173" s="233">
        <v>7.743569834013786E-2</v>
      </c>
      <c r="O173" s="233">
        <v>5.2642951945356176E-2</v>
      </c>
      <c r="P173" s="233">
        <v>8.9519933287827147E-2</v>
      </c>
      <c r="Q173" s="233">
        <v>7.0484044132167245E-2</v>
      </c>
    </row>
    <row r="174" spans="1:17" ht="17.100000000000001" customHeight="1">
      <c r="A174" s="684">
        <v>2</v>
      </c>
      <c r="B174" s="700" t="s">
        <v>53</v>
      </c>
      <c r="C174" s="233"/>
      <c r="D174" s="233">
        <v>-1.4791116835366158E-2</v>
      </c>
      <c r="E174" s="233">
        <v>0.10282118667822249</v>
      </c>
      <c r="F174" s="233">
        <v>0.22471012225538578</v>
      </c>
      <c r="G174" s="233">
        <v>3.8601541013756124E-2</v>
      </c>
      <c r="H174" s="233">
        <v>7.9027869906516335E-2</v>
      </c>
      <c r="I174" s="233">
        <v>0.13618912410855177</v>
      </c>
      <c r="J174" s="232">
        <v>4.388190341444087E-2</v>
      </c>
      <c r="K174" s="233">
        <v>7.416177095371701E-2</v>
      </c>
      <c r="L174" s="233">
        <v>0.14502835034278494</v>
      </c>
      <c r="M174" s="233">
        <v>0.19610075662040893</v>
      </c>
      <c r="N174" s="233">
        <v>8.7447701565518177E-2</v>
      </c>
      <c r="O174" s="233">
        <v>3.4902078454402519E-2</v>
      </c>
      <c r="P174" s="233">
        <v>3.4814667041247249E-2</v>
      </c>
      <c r="Q174" s="233">
        <v>3.6182445131884844E-2</v>
      </c>
    </row>
    <row r="175" spans="1:17" ht="17.100000000000001" customHeight="1">
      <c r="A175" s="684">
        <v>10</v>
      </c>
      <c r="B175" s="700" t="s">
        <v>349</v>
      </c>
      <c r="C175" s="233"/>
      <c r="D175" s="233">
        <v>0.14556163076232931</v>
      </c>
      <c r="E175" s="233">
        <v>-0.12047857860987088</v>
      </c>
      <c r="F175" s="233">
        <v>0.17599012605791819</v>
      </c>
      <c r="G175" s="233">
        <v>0.13253459934261014</v>
      </c>
      <c r="H175" s="233">
        <v>-0.13237598483293123</v>
      </c>
      <c r="I175" s="233">
        <v>-0.21401250705785346</v>
      </c>
      <c r="J175" s="232">
        <v>0.20703533955753106</v>
      </c>
      <c r="K175" s="233">
        <v>-0.16346122543349428</v>
      </c>
      <c r="L175" s="233">
        <v>-0.21512851232439245</v>
      </c>
      <c r="M175" s="233">
        <v>0.5009856048381045</v>
      </c>
      <c r="N175" s="233">
        <v>0.52981035676737576</v>
      </c>
      <c r="O175" s="233">
        <v>-9.4113017158987011E-2</v>
      </c>
      <c r="P175" s="233">
        <v>7.1376401043904192E-2</v>
      </c>
      <c r="Q175" s="233">
        <v>0.47859276027089126</v>
      </c>
    </row>
    <row r="176" spans="1:17" ht="17.100000000000001" customHeight="1">
      <c r="A176" s="684">
        <v>15</v>
      </c>
      <c r="B176" s="700" t="s">
        <v>350</v>
      </c>
      <c r="C176" s="233"/>
      <c r="D176" s="233">
        <v>0.15747609259998208</v>
      </c>
      <c r="E176" s="233">
        <v>-1.5479367418935741E-4</v>
      </c>
      <c r="F176" s="233">
        <v>6.6029611753640083E-2</v>
      </c>
      <c r="G176" s="233">
        <v>0.12784916611583186</v>
      </c>
      <c r="H176" s="233">
        <v>7.217479576984398E-2</v>
      </c>
      <c r="I176" s="233">
        <v>0.19783283139329466</v>
      </c>
      <c r="J176" s="232">
        <v>0.19008328434772714</v>
      </c>
      <c r="K176" s="233">
        <v>-2.2419369046082882E-2</v>
      </c>
      <c r="L176" s="233">
        <v>0.47121300607609418</v>
      </c>
      <c r="M176" s="233">
        <v>-0.13705583909011931</v>
      </c>
      <c r="N176" s="233">
        <v>0.10763164705222117</v>
      </c>
      <c r="O176" s="233">
        <v>0.17558133718939284</v>
      </c>
      <c r="P176" s="233">
        <v>7.6750505686957293E-2</v>
      </c>
      <c r="Q176" s="233">
        <v>3.1271933246646011E-3</v>
      </c>
    </row>
    <row r="177" spans="1:17" ht="17.100000000000001" customHeight="1">
      <c r="A177" s="684">
        <v>17</v>
      </c>
      <c r="B177" s="700" t="s">
        <v>351</v>
      </c>
      <c r="C177" s="233"/>
      <c r="D177" s="233">
        <v>0.13331396260704009</v>
      </c>
      <c r="E177" s="233">
        <v>0.12848590086749478</v>
      </c>
      <c r="F177" s="233">
        <v>0.30863516769092714</v>
      </c>
      <c r="G177" s="233">
        <v>0.11338664367726858</v>
      </c>
      <c r="H177" s="233">
        <v>5.4271325173375518E-2</v>
      </c>
      <c r="I177" s="233">
        <v>-9.2119534626123101E-2</v>
      </c>
      <c r="J177" s="232">
        <v>6.7061493034687336E-2</v>
      </c>
      <c r="K177" s="233">
        <v>-1.7773009033167031E-2</v>
      </c>
      <c r="L177" s="233">
        <v>0.20402387907355113</v>
      </c>
      <c r="M177" s="233">
        <v>0.11859328293846438</v>
      </c>
      <c r="N177" s="233">
        <v>8.4892489573574093E-2</v>
      </c>
      <c r="O177" s="233">
        <v>0.1225971496426248</v>
      </c>
      <c r="P177" s="233">
        <v>0.14237801151116858</v>
      </c>
      <c r="Q177" s="233">
        <v>0.33923372770352223</v>
      </c>
    </row>
    <row r="178" spans="1:17">
      <c r="A178" s="684">
        <v>20</v>
      </c>
      <c r="B178" s="700" t="s">
        <v>352</v>
      </c>
      <c r="C178" s="233"/>
      <c r="D178" s="233">
        <v>8.3229795042746524E-2</v>
      </c>
      <c r="E178" s="233">
        <v>0.11080431510262145</v>
      </c>
      <c r="F178" s="233">
        <v>0.20459162933577657</v>
      </c>
      <c r="G178" s="233">
        <v>6.9230108856908945E-2</v>
      </c>
      <c r="H178" s="233">
        <v>4.8309573085918434E-3</v>
      </c>
      <c r="I178" s="233">
        <v>6.8806783049837339E-3</v>
      </c>
      <c r="J178" s="232">
        <v>6.3334312237266266E-2</v>
      </c>
      <c r="K178" s="233">
        <v>0.10577795811782531</v>
      </c>
      <c r="L178" s="233">
        <v>5.9227946939641507E-2</v>
      </c>
      <c r="M178" s="233">
        <v>4.6863173736161778E-2</v>
      </c>
      <c r="N178" s="233">
        <v>9.9487417415359269E-2</v>
      </c>
      <c r="O178" s="233">
        <v>3.0322606062246793E-2</v>
      </c>
      <c r="P178" s="233">
        <v>-4.0144068452368731E-2</v>
      </c>
      <c r="Q178" s="233">
        <v>1.4364286910560242E-2</v>
      </c>
    </row>
    <row r="179" spans="1:17" ht="17.100000000000001" customHeight="1">
      <c r="A179" s="684">
        <v>26</v>
      </c>
      <c r="B179" s="700" t="s">
        <v>55</v>
      </c>
      <c r="C179" s="233"/>
      <c r="D179" s="233">
        <v>0.13109158683789057</v>
      </c>
      <c r="E179" s="233">
        <v>-3.2695724044063068E-2</v>
      </c>
      <c r="F179" s="233">
        <v>1.4590273367791617E-2</v>
      </c>
      <c r="G179" s="233">
        <v>-5.0214739563883337E-2</v>
      </c>
      <c r="H179" s="233">
        <v>-1.2597426804492828E-2</v>
      </c>
      <c r="I179" s="233">
        <v>1.9960026089791416E-2</v>
      </c>
      <c r="J179" s="232">
        <v>2.6470062343818546E-2</v>
      </c>
      <c r="K179" s="233">
        <v>-1.7476085469765423E-2</v>
      </c>
      <c r="L179" s="233">
        <v>-4.9434809898122656E-2</v>
      </c>
      <c r="M179" s="233">
        <v>2.5510490283642273E-3</v>
      </c>
      <c r="N179" s="233">
        <v>6.1232531890342834E-2</v>
      </c>
      <c r="O179" s="233">
        <v>2.5158688302858723E-2</v>
      </c>
      <c r="P179" s="233">
        <v>9.270559240132159E-2</v>
      </c>
      <c r="Q179" s="233">
        <v>0.17798156497116957</v>
      </c>
    </row>
    <row r="180" spans="1:17" ht="17.100000000000001" customHeight="1">
      <c r="A180" s="684">
        <v>28</v>
      </c>
      <c r="B180" s="700" t="s">
        <v>353</v>
      </c>
      <c r="C180" s="233"/>
      <c r="D180" s="233">
        <v>0.12292018596309284</v>
      </c>
      <c r="E180" s="233">
        <v>5.4896484406214086E-2</v>
      </c>
      <c r="F180" s="233">
        <v>4.5899268006313054E-2</v>
      </c>
      <c r="G180" s="233">
        <v>-6.3001957754896809E-3</v>
      </c>
      <c r="H180" s="233">
        <v>7.5794969880651042E-2</v>
      </c>
      <c r="I180" s="233">
        <v>3.4110904307737666E-2</v>
      </c>
      <c r="J180" s="232">
        <v>6.1136928534815116E-2</v>
      </c>
      <c r="K180" s="233">
        <v>0.13494277532115873</v>
      </c>
      <c r="L180" s="233">
        <v>-8.2190899707157428E-4</v>
      </c>
      <c r="M180" s="233">
        <v>7.1447376592987721E-2</v>
      </c>
      <c r="N180" s="233">
        <v>6.571351546769999E-2</v>
      </c>
      <c r="O180" s="233">
        <v>6.4390923254784349E-2</v>
      </c>
      <c r="P180" s="233">
        <v>0.1004444888881415</v>
      </c>
      <c r="Q180" s="233">
        <v>0.10135576431571236</v>
      </c>
    </row>
    <row r="181" spans="1:17" ht="17.100000000000001" customHeight="1">
      <c r="A181" s="684">
        <v>29</v>
      </c>
      <c r="B181" s="700" t="s">
        <v>354</v>
      </c>
      <c r="C181" s="233"/>
      <c r="D181" s="233">
        <v>3.3027818593847291E-2</v>
      </c>
      <c r="E181" s="233">
        <v>2.4839009886184815E-2</v>
      </c>
      <c r="F181" s="233">
        <v>8.1424730188080607E-2</v>
      </c>
      <c r="G181" s="233">
        <v>-2.2013850893274456E-2</v>
      </c>
      <c r="H181" s="233">
        <v>9.0061945586342507E-2</v>
      </c>
      <c r="I181" s="233">
        <v>3.0448527456739205E-2</v>
      </c>
      <c r="J181" s="232">
        <v>5.8662463106091467E-2</v>
      </c>
      <c r="K181" s="233">
        <v>-5.2919889080353277E-2</v>
      </c>
      <c r="L181" s="233">
        <v>0.11042161182104415</v>
      </c>
      <c r="M181" s="233">
        <v>0.24485869135512317</v>
      </c>
      <c r="N181" s="233">
        <v>4.6215846341281841E-2</v>
      </c>
      <c r="O181" s="233">
        <v>-2.4769856387779621E-3</v>
      </c>
      <c r="P181" s="233">
        <v>3.0040658547646482E-2</v>
      </c>
      <c r="Q181" s="233">
        <v>2.7364757566063158E-2</v>
      </c>
    </row>
    <row r="182" spans="1:17" ht="17.100000000000001" customHeight="1">
      <c r="A182" s="684">
        <v>36</v>
      </c>
      <c r="B182" s="700" t="s">
        <v>355</v>
      </c>
      <c r="C182" s="233"/>
      <c r="D182" s="233">
        <v>0.22413202184635139</v>
      </c>
      <c r="E182" s="233">
        <v>0.24953350017480647</v>
      </c>
      <c r="F182" s="233">
        <v>7.302693423852058E-2</v>
      </c>
      <c r="G182" s="233">
        <v>5.9603629718808948E-2</v>
      </c>
      <c r="H182" s="233">
        <v>4.3596363944904626E-2</v>
      </c>
      <c r="I182" s="233">
        <v>3.3161466005927176E-2</v>
      </c>
      <c r="J182" s="232">
        <v>3.5083416079744634E-2</v>
      </c>
      <c r="K182" s="233">
        <v>-6.6700412057335567E-3</v>
      </c>
      <c r="L182" s="233">
        <v>3.7668588738031028E-2</v>
      </c>
      <c r="M182" s="233">
        <v>7.1670694592357309E-2</v>
      </c>
      <c r="N182" s="233">
        <v>4.134612884829858E-2</v>
      </c>
      <c r="O182" s="233">
        <v>0.23828157301120667</v>
      </c>
      <c r="P182" s="233">
        <v>1.6150092199829214E-3</v>
      </c>
      <c r="Q182" s="233">
        <v>3.5956433766471507E-2</v>
      </c>
    </row>
    <row r="183" spans="1:17" ht="17.100000000000001" customHeight="1">
      <c r="A183" s="684">
        <v>40</v>
      </c>
      <c r="B183" s="700" t="s">
        <v>356</v>
      </c>
      <c r="C183" s="233"/>
      <c r="D183" s="233">
        <v>0.12946843744066494</v>
      </c>
      <c r="E183" s="233">
        <v>6.892659432412751E-2</v>
      </c>
      <c r="F183" s="233">
        <v>0.15280925237424925</v>
      </c>
      <c r="G183" s="233">
        <v>-2.420128807377675E-2</v>
      </c>
      <c r="H183" s="233">
        <v>1.0215872538766435E-2</v>
      </c>
      <c r="I183" s="233">
        <v>-0.15563929501804596</v>
      </c>
      <c r="J183" s="232">
        <v>-8.2202577068840044E-2</v>
      </c>
      <c r="K183" s="233">
        <v>0.26549108275642497</v>
      </c>
      <c r="L183" s="233">
        <v>4.3935982994989242E-2</v>
      </c>
      <c r="M183" s="233">
        <v>0.14236012949748944</v>
      </c>
      <c r="N183" s="233">
        <v>-5.3620688688694407E-2</v>
      </c>
      <c r="O183" s="233">
        <v>6.685158353366627E-2</v>
      </c>
      <c r="P183" s="233">
        <v>1.8554233485513549E-2</v>
      </c>
      <c r="Q183" s="233">
        <v>1.9218749622762488E-2</v>
      </c>
    </row>
    <row r="184" spans="1:17" ht="17.100000000000001" customHeight="1">
      <c r="A184" s="684">
        <v>45</v>
      </c>
      <c r="B184" s="700" t="s">
        <v>226</v>
      </c>
      <c r="C184" s="233"/>
      <c r="D184" s="233">
        <v>-7.5882347416157403E-3</v>
      </c>
      <c r="E184" s="233">
        <v>8.9669371937229236E-2</v>
      </c>
      <c r="F184" s="233">
        <v>-7.4659747916963393E-2</v>
      </c>
      <c r="G184" s="233">
        <v>0.11935879540299177</v>
      </c>
      <c r="H184" s="233">
        <v>-7.5750305003586038E-2</v>
      </c>
      <c r="I184" s="233">
        <v>-8.343192523736942E-3</v>
      </c>
      <c r="J184" s="233">
        <v>0.12705769584841486</v>
      </c>
      <c r="K184" s="233">
        <v>0.1060997022636907</v>
      </c>
      <c r="L184" s="233">
        <v>1.5674693118830296E-2</v>
      </c>
      <c r="M184" s="233">
        <v>0.11552865550873914</v>
      </c>
      <c r="N184" s="233">
        <v>5.3700157973342044E-2</v>
      </c>
      <c r="O184" s="233">
        <v>0.11628392734922732</v>
      </c>
      <c r="P184" s="233">
        <v>-2.1438618422200406E-3</v>
      </c>
      <c r="Q184" s="233">
        <v>-3.4379902463057443E-2</v>
      </c>
    </row>
    <row r="185" spans="1:17" ht="27" customHeight="1">
      <c r="A185" s="684">
        <v>50</v>
      </c>
      <c r="B185" s="701" t="s">
        <v>357</v>
      </c>
      <c r="C185" s="233"/>
      <c r="D185" s="233">
        <v>8.8343028279512348E-2</v>
      </c>
      <c r="E185" s="233">
        <v>5.6462199457637752E-2</v>
      </c>
      <c r="F185" s="233">
        <v>0.12014431278378401</v>
      </c>
      <c r="G185" s="233">
        <v>9.4204464322459547E-2</v>
      </c>
      <c r="H185" s="233">
        <v>8.1407644697735648E-2</v>
      </c>
      <c r="I185" s="233">
        <v>3.3113729513014833E-2</v>
      </c>
      <c r="J185" s="233">
        <v>-2.8259491924678914E-2</v>
      </c>
      <c r="K185" s="233">
        <v>0.1307526622491737</v>
      </c>
      <c r="L185" s="233">
        <v>0.11556993476821664</v>
      </c>
      <c r="M185" s="233">
        <v>-6.9997199848407798E-2</v>
      </c>
      <c r="N185" s="233">
        <v>8.5473721643634315E-2</v>
      </c>
      <c r="O185" s="233">
        <v>8.4209421765116144E-2</v>
      </c>
      <c r="P185" s="233">
        <v>9.378746470534538E-2</v>
      </c>
      <c r="Q185" s="233">
        <v>0.14050898389385469</v>
      </c>
    </row>
    <row r="186" spans="1:17" ht="17.100000000000001" customHeight="1">
      <c r="A186" s="684">
        <v>55</v>
      </c>
      <c r="B186" s="700" t="s">
        <v>358</v>
      </c>
      <c r="C186" s="233"/>
      <c r="D186" s="233">
        <v>0.25804780177286335</v>
      </c>
      <c r="E186" s="233">
        <v>4.8916184376942118E-2</v>
      </c>
      <c r="F186" s="233">
        <v>0.19364350895320648</v>
      </c>
      <c r="G186" s="233">
        <v>0.13820046110961526</v>
      </c>
      <c r="H186" s="233">
        <v>0.13959043229010515</v>
      </c>
      <c r="I186" s="233">
        <v>0.10408870884945354</v>
      </c>
      <c r="J186" s="233">
        <v>0.17965620484497657</v>
      </c>
      <c r="K186" s="233">
        <v>6.6799962832581716E-2</v>
      </c>
      <c r="L186" s="233">
        <v>0.15166339087643665</v>
      </c>
      <c r="M186" s="233">
        <v>0.27461129920621508</v>
      </c>
      <c r="N186" s="233">
        <v>9.5281838468705304E-2</v>
      </c>
      <c r="O186" s="233">
        <v>4.385623441903741E-2</v>
      </c>
      <c r="P186" s="233">
        <v>-0.11829390468163326</v>
      </c>
      <c r="Q186" s="233">
        <v>-6.1126096907315519E-2</v>
      </c>
    </row>
    <row r="187" spans="1:17" ht="17.100000000000001" customHeight="1">
      <c r="A187" s="684">
        <v>60</v>
      </c>
      <c r="B187" s="700" t="s">
        <v>359</v>
      </c>
      <c r="C187" s="233"/>
      <c r="D187" s="233">
        <v>8.4055334350540134E-2</v>
      </c>
      <c r="E187" s="233">
        <v>1.8111826691530331E-2</v>
      </c>
      <c r="F187" s="233">
        <v>0.15471041204270519</v>
      </c>
      <c r="G187" s="233">
        <v>1.6048395034482743E-2</v>
      </c>
      <c r="H187" s="233">
        <v>3.217438917673654E-2</v>
      </c>
      <c r="I187" s="233">
        <v>2.4925533946121625E-2</v>
      </c>
      <c r="J187" s="233">
        <v>6.501302511763174E-2</v>
      </c>
      <c r="K187" s="233">
        <v>8.099099542749677E-2</v>
      </c>
      <c r="L187" s="233">
        <v>5.0275861794878862E-2</v>
      </c>
      <c r="M187" s="233">
        <v>0.1017815868829608</v>
      </c>
      <c r="N187" s="233">
        <v>2.9684989414934693E-2</v>
      </c>
      <c r="O187" s="233">
        <v>4.2043204213539909E-2</v>
      </c>
      <c r="P187" s="233">
        <v>0.10673574968457467</v>
      </c>
      <c r="Q187" s="233">
        <v>0.16797263863238499</v>
      </c>
    </row>
    <row r="188" spans="1:17" ht="17.100000000000001" customHeight="1">
      <c r="A188" s="684">
        <v>64</v>
      </c>
      <c r="B188" s="700" t="s">
        <v>360</v>
      </c>
      <c r="C188" s="233"/>
      <c r="D188" s="233">
        <v>2.5524481405482913E-2</v>
      </c>
      <c r="E188" s="233">
        <v>3.4235233050184721E-2</v>
      </c>
      <c r="F188" s="233">
        <v>-4.0536451371465776E-2</v>
      </c>
      <c r="G188" s="233">
        <v>0.15348266918653897</v>
      </c>
      <c r="H188" s="233">
        <v>1.5668963465862884E-2</v>
      </c>
      <c r="I188" s="233">
        <v>0.12228703310075018</v>
      </c>
      <c r="J188" s="233">
        <v>8.4666120447503213E-2</v>
      </c>
      <c r="K188" s="233">
        <v>-4.0911263410959853E-3</v>
      </c>
      <c r="L188" s="233">
        <v>-6.5420069171130635E-2</v>
      </c>
      <c r="M188" s="233">
        <v>0.22517564349398822</v>
      </c>
      <c r="N188" s="233">
        <v>-0.21104495407170654</v>
      </c>
      <c r="O188" s="233">
        <v>4.4804681565317139E-2</v>
      </c>
      <c r="P188" s="233">
        <v>4.3765182439983397E-2</v>
      </c>
      <c r="Q188" s="233">
        <v>2.1070308081903466E-2</v>
      </c>
    </row>
    <row r="189" spans="1:17" ht="17.100000000000001" customHeight="1">
      <c r="A189" s="684">
        <v>65</v>
      </c>
      <c r="B189" s="700" t="s">
        <v>361</v>
      </c>
      <c r="C189" s="233"/>
      <c r="D189" s="233">
        <v>0.57763479440339704</v>
      </c>
      <c r="E189" s="233">
        <v>-2.9722413358050037E-2</v>
      </c>
      <c r="F189" s="233">
        <v>6.8344215590633084E-2</v>
      </c>
      <c r="G189" s="233">
        <v>0.15360680831268225</v>
      </c>
      <c r="H189" s="233">
        <v>3.2429091115559583E-2</v>
      </c>
      <c r="I189" s="233">
        <v>6.4772082696180178E-2</v>
      </c>
      <c r="J189" s="233">
        <v>-1.8995044843869269E-2</v>
      </c>
      <c r="K189" s="233">
        <v>-3.8583787202595476E-2</v>
      </c>
      <c r="L189" s="233">
        <v>3.8858168576123786E-2</v>
      </c>
      <c r="M189" s="233">
        <v>-0.10804529289884213</v>
      </c>
      <c r="N189" s="233">
        <v>-1.5094891198654814E-3</v>
      </c>
      <c r="O189" s="233">
        <v>-7.5613166125411913E-2</v>
      </c>
      <c r="P189" s="233">
        <v>1.7194009221604523E-2</v>
      </c>
      <c r="Q189" s="233">
        <v>-4.5450811231210753E-2</v>
      </c>
    </row>
    <row r="190" spans="1:17" ht="17.100000000000001" customHeight="1">
      <c r="A190" s="684">
        <v>71</v>
      </c>
      <c r="B190" s="700" t="s">
        <v>362</v>
      </c>
      <c r="C190" s="233"/>
      <c r="D190" s="233">
        <v>6.3948137153145845E-2</v>
      </c>
      <c r="E190" s="233">
        <v>7.8740054100899792E-2</v>
      </c>
      <c r="F190" s="233">
        <v>8.7954057156020671E-2</v>
      </c>
      <c r="G190" s="233">
        <v>0.12554457118907925</v>
      </c>
      <c r="H190" s="233">
        <v>7.9783056944658259E-2</v>
      </c>
      <c r="I190" s="233">
        <v>0.14376570024985735</v>
      </c>
      <c r="J190" s="233">
        <v>6.1650705074127288E-2</v>
      </c>
      <c r="K190" s="233">
        <v>0.1385713555356991</v>
      </c>
      <c r="L190" s="233">
        <v>6.2870136863499626E-2</v>
      </c>
      <c r="M190" s="233">
        <v>3.890703613135349E-2</v>
      </c>
      <c r="N190" s="233">
        <v>6.8484233072352074E-2</v>
      </c>
      <c r="O190" s="233">
        <v>8.6364678510523651E-2</v>
      </c>
      <c r="P190" s="233">
        <v>-4.2733919039052881E-2</v>
      </c>
      <c r="Q190" s="233">
        <v>1.8078372613083982E-2</v>
      </c>
    </row>
    <row r="191" spans="1:17" ht="17.100000000000001" customHeight="1">
      <c r="A191" s="684">
        <v>75</v>
      </c>
      <c r="B191" s="700" t="s">
        <v>87</v>
      </c>
      <c r="C191" s="233"/>
      <c r="D191" s="233">
        <v>6.5034627936158884E-2</v>
      </c>
      <c r="E191" s="233">
        <v>3.2774908361479449E-2</v>
      </c>
      <c r="F191" s="233">
        <v>0.29216618663826366</v>
      </c>
      <c r="G191" s="233">
        <v>0.22546625210298199</v>
      </c>
      <c r="H191" s="233">
        <v>0.1828894432309156</v>
      </c>
      <c r="I191" s="233">
        <v>0.11812748292193387</v>
      </c>
      <c r="J191" s="233">
        <v>8.8309175095580894E-2</v>
      </c>
      <c r="K191" s="233">
        <v>5.8553389158742197E-2</v>
      </c>
      <c r="L191" s="233">
        <v>0.11741462253462642</v>
      </c>
      <c r="M191" s="233">
        <v>8.4202848212983294E-2</v>
      </c>
      <c r="N191" s="233">
        <v>0.25260455359003364</v>
      </c>
      <c r="O191" s="233">
        <v>0.24141959882867958</v>
      </c>
      <c r="P191" s="233">
        <v>0.11382176912277719</v>
      </c>
      <c r="Q191" s="233">
        <v>3.0208086960956892E-2</v>
      </c>
    </row>
    <row r="192" spans="1:17" ht="17.100000000000001" customHeight="1">
      <c r="A192" s="684">
        <v>80</v>
      </c>
      <c r="B192" s="700" t="s">
        <v>363</v>
      </c>
      <c r="C192" s="233"/>
      <c r="D192" s="233">
        <v>-0.10703076050890947</v>
      </c>
      <c r="E192" s="233">
        <v>7.3714332502737179E-2</v>
      </c>
      <c r="F192" s="233">
        <v>0.17010734714116582</v>
      </c>
      <c r="G192" s="233">
        <v>0.17709658003657713</v>
      </c>
      <c r="H192" s="233">
        <v>0.19681074960306089</v>
      </c>
      <c r="I192" s="233">
        <v>0.13408095067312598</v>
      </c>
      <c r="J192" s="233">
        <v>0.10318603834817264</v>
      </c>
      <c r="K192" s="233">
        <v>8.4243579917900213E-2</v>
      </c>
      <c r="L192" s="233">
        <v>0.17003523372972551</v>
      </c>
      <c r="M192" s="233">
        <v>6.4968029718664777E-2</v>
      </c>
      <c r="N192" s="233">
        <v>0.21818701274673646</v>
      </c>
      <c r="O192" s="233">
        <v>0.12236318761988385</v>
      </c>
      <c r="P192" s="233">
        <v>0.17093980817079091</v>
      </c>
      <c r="Q192" s="233">
        <v>-0.1070992587532974</v>
      </c>
    </row>
    <row r="193" spans="1:17" ht="17.100000000000001" customHeight="1">
      <c r="A193" s="684">
        <v>85</v>
      </c>
      <c r="B193" s="700" t="s">
        <v>364</v>
      </c>
      <c r="C193" s="233"/>
      <c r="D193" s="233">
        <v>-9.8373338467083737E-2</v>
      </c>
      <c r="E193" s="233">
        <v>9.9155178428103952E-2</v>
      </c>
      <c r="F193" s="233">
        <v>0.31848202347598753</v>
      </c>
      <c r="G193" s="233">
        <v>0.18601640655576435</v>
      </c>
      <c r="H193" s="233">
        <v>0.12067716490297697</v>
      </c>
      <c r="I193" s="233">
        <v>6.0016831396612291E-2</v>
      </c>
      <c r="J193" s="233">
        <v>6.5339278265518441E-2</v>
      </c>
      <c r="K193" s="233">
        <v>5.5597726949974779E-2</v>
      </c>
      <c r="L193" s="233">
        <v>0.10304453077196296</v>
      </c>
      <c r="M193" s="233">
        <v>2.7866334298412898E-2</v>
      </c>
      <c r="N193" s="233">
        <v>0.32698301447886657</v>
      </c>
      <c r="O193" s="233">
        <v>4.4049954192165952E-2</v>
      </c>
      <c r="P193" s="233">
        <v>2.5417348585166089E-3</v>
      </c>
      <c r="Q193" s="233">
        <v>0.18595347763092618</v>
      </c>
    </row>
    <row r="194" spans="1:17" ht="17.100000000000001" customHeight="1">
      <c r="A194" s="684">
        <v>91</v>
      </c>
      <c r="B194" s="700" t="s">
        <v>365</v>
      </c>
      <c r="C194" s="233"/>
      <c r="D194" s="233">
        <v>0.10858266736006961</v>
      </c>
      <c r="E194" s="233">
        <v>6.5713647436178579E-3</v>
      </c>
      <c r="F194" s="233">
        <v>0.23723485513342535</v>
      </c>
      <c r="G194" s="233">
        <v>2.0839576796229053E-2</v>
      </c>
      <c r="H194" s="233">
        <v>0.11230766489384281</v>
      </c>
      <c r="I194" s="233">
        <v>0.10169768130941881</v>
      </c>
      <c r="J194" s="233">
        <v>5.8138537219897923E-2</v>
      </c>
      <c r="K194" s="233">
        <v>0.12372765211972814</v>
      </c>
      <c r="L194" s="233">
        <v>5.641551373636311E-2</v>
      </c>
      <c r="M194" s="233">
        <v>3.1104508737215042E-2</v>
      </c>
      <c r="N194" s="233">
        <v>8.8282301388929785E-2</v>
      </c>
      <c r="O194" s="233">
        <v>6.0143324793275443E-2</v>
      </c>
      <c r="P194" s="233">
        <v>3.6429492861465684E-2</v>
      </c>
      <c r="Q194" s="233">
        <v>0.11195118686543459</v>
      </c>
    </row>
    <row r="195" spans="1:17" ht="17.100000000000001" customHeight="1" thickBot="1">
      <c r="A195" s="685"/>
      <c r="B195" s="702" t="s">
        <v>4</v>
      </c>
      <c r="C195" s="236"/>
      <c r="D195" s="236">
        <v>8.3975062924944055E-2</v>
      </c>
      <c r="E195" s="236">
        <v>6.4944890966711188E-2</v>
      </c>
      <c r="F195" s="236">
        <v>0.1055840810190265</v>
      </c>
      <c r="G195" s="236">
        <v>0.10981909062481354</v>
      </c>
      <c r="H195" s="236">
        <v>5.4811169075841049E-2</v>
      </c>
      <c r="I195" s="236">
        <v>5.4161913550324625E-2</v>
      </c>
      <c r="J195" s="236">
        <v>6.9091632818919502E-2</v>
      </c>
      <c r="K195" s="236">
        <v>7.147037314631155E-2</v>
      </c>
      <c r="L195" s="236">
        <v>9.3318461067650738E-2</v>
      </c>
      <c r="M195" s="236">
        <v>4.8608371057280442E-2</v>
      </c>
      <c r="N195" s="236">
        <v>8.9931975720608959E-2</v>
      </c>
      <c r="O195" s="236">
        <v>6.5361072784791086E-2</v>
      </c>
      <c r="P195" s="236">
        <v>5.2996734837148063E-2</v>
      </c>
      <c r="Q195" s="236">
        <v>5.7197204937781354E-2</v>
      </c>
    </row>
    <row r="196" spans="1:17" ht="17.100000000000001" customHeight="1" thickTop="1">
      <c r="B196" s="214" t="s">
        <v>440</v>
      </c>
    </row>
    <row r="197" spans="1:17" ht="17.100000000000001" customHeight="1">
      <c r="B197" s="214" t="s">
        <v>309</v>
      </c>
    </row>
  </sheetData>
  <mergeCells count="18">
    <mergeCell ref="A32:Q32"/>
    <mergeCell ref="A130:Q130"/>
    <mergeCell ref="A1:Q1"/>
    <mergeCell ref="A94:Q94"/>
    <mergeCell ref="A167:Q167"/>
    <mergeCell ref="A170:A171"/>
    <mergeCell ref="B170:B171"/>
    <mergeCell ref="A4:A5"/>
    <mergeCell ref="B4:B5"/>
    <mergeCell ref="A35:A36"/>
    <mergeCell ref="B35:B36"/>
    <mergeCell ref="A66:A67"/>
    <mergeCell ref="B66:B67"/>
    <mergeCell ref="A97:A98"/>
    <mergeCell ref="B97:B98"/>
    <mergeCell ref="A133:A134"/>
    <mergeCell ref="B133:B134"/>
    <mergeCell ref="A63:Q63"/>
  </mergeCells>
  <printOptions horizontalCentered="1" verticalCentered="1"/>
  <pageMargins left="0" right="0" top="0.98425196850393704" bottom="0.39370078740157483" header="0" footer="0"/>
  <pageSetup paperSize="9" scale="66" firstPageNumber="9" fitToWidth="0" fitToHeight="2" orientation="landscape" useFirstPageNumber="1" r:id="rId1"/>
  <headerFooter>
    <oddHeader>&amp;L&amp;G&amp;R&amp;G</oddHeader>
    <oddFooter>&amp;C&amp;"Arial Black,Normal"&amp;12&amp;K03+000&amp;P&amp;R&amp;"Arial Black,Gras"&amp;14&amp;K03+000Janvier 2024 | N°53&amp;G</oddFooter>
  </headerFooter>
  <rowBreaks count="5" manualBreakCount="5">
    <brk id="31" max="16" man="1"/>
    <brk id="62" max="16383" man="1"/>
    <brk id="93" max="16" man="1"/>
    <brk id="129" max="16" man="1"/>
    <brk id="166" max="16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theme="3" tint="0.59999389629810485"/>
  </sheetPr>
  <dimension ref="A1:S72"/>
  <sheetViews>
    <sheetView zoomScale="85" zoomScaleNormal="85" zoomScaleSheetLayoutView="55" zoomScalePageLayoutView="80" workbookViewId="0">
      <selection activeCell="L18" sqref="L18"/>
    </sheetView>
  </sheetViews>
  <sheetFormatPr baseColWidth="10" defaultColWidth="9.33203125" defaultRowHeight="13.2"/>
  <cols>
    <col min="1" max="1" width="10.33203125" style="237" customWidth="1"/>
    <col min="2" max="2" width="36.5546875" style="237" customWidth="1"/>
    <col min="3" max="4" width="10" style="237" customWidth="1"/>
    <col min="5" max="5" width="9.6640625" style="237" customWidth="1"/>
    <col min="6" max="8" width="10" style="237" customWidth="1"/>
    <col min="9" max="9" width="9.6640625" style="237" customWidth="1"/>
    <col min="10" max="13" width="10" style="237" customWidth="1"/>
    <col min="14" max="16" width="10.33203125" style="237" customWidth="1"/>
    <col min="17" max="17" width="9.6640625" style="237" customWidth="1"/>
    <col min="18" max="19" width="10" style="237" customWidth="1"/>
    <col min="20" max="16384" width="9.33203125" style="237"/>
  </cols>
  <sheetData>
    <row r="1" spans="1:19" s="33" customFormat="1" ht="34.5" customHeight="1">
      <c r="A1" s="788" t="s">
        <v>396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  <c r="P1" s="788"/>
      <c r="Q1" s="788"/>
      <c r="R1" s="788"/>
      <c r="S1" s="788"/>
    </row>
    <row r="2" spans="1:19">
      <c r="A2" s="238"/>
    </row>
    <row r="4" spans="1:19" s="239" customFormat="1" ht="43.2" customHeight="1">
      <c r="A4" s="712" t="s">
        <v>367</v>
      </c>
      <c r="B4" s="688" t="s">
        <v>368</v>
      </c>
      <c r="C4" s="695" t="s">
        <v>369</v>
      </c>
      <c r="D4" s="695" t="s">
        <v>370</v>
      </c>
      <c r="E4" s="695" t="s">
        <v>371</v>
      </c>
      <c r="F4" s="695" t="s">
        <v>372</v>
      </c>
      <c r="G4" s="695" t="s">
        <v>373</v>
      </c>
      <c r="H4" s="695" t="s">
        <v>374</v>
      </c>
      <c r="I4" s="695" t="s">
        <v>375</v>
      </c>
      <c r="J4" s="695" t="s">
        <v>376</v>
      </c>
      <c r="K4" s="695" t="s">
        <v>377</v>
      </c>
      <c r="L4" s="695" t="s">
        <v>378</v>
      </c>
      <c r="M4" s="695" t="s">
        <v>379</v>
      </c>
      <c r="N4" s="695" t="s">
        <v>380</v>
      </c>
      <c r="O4" s="695" t="s">
        <v>444</v>
      </c>
      <c r="P4" s="695" t="s">
        <v>447</v>
      </c>
      <c r="Q4" s="695" t="s">
        <v>448</v>
      </c>
      <c r="R4" s="695" t="s">
        <v>449</v>
      </c>
      <c r="S4" s="696" t="s">
        <v>450</v>
      </c>
    </row>
    <row r="5" spans="1:19" ht="18" customHeight="1">
      <c r="A5" s="689"/>
      <c r="B5" s="690" t="s">
        <v>63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1"/>
    </row>
    <row r="6" spans="1:19" ht="18" customHeight="1">
      <c r="A6" s="689">
        <v>1</v>
      </c>
      <c r="B6" s="691" t="s">
        <v>51</v>
      </c>
      <c r="C6" s="240">
        <v>822.37712716682677</v>
      </c>
      <c r="D6" s="240">
        <v>866.91091991271844</v>
      </c>
      <c r="E6" s="240">
        <v>892.29840624411293</v>
      </c>
      <c r="F6" s="240">
        <v>902.23886737990188</v>
      </c>
      <c r="G6" s="240">
        <v>898.98763206890465</v>
      </c>
      <c r="H6" s="240">
        <v>865.62169269183323</v>
      </c>
      <c r="I6" s="240">
        <v>877.86097370778282</v>
      </c>
      <c r="J6" s="240">
        <v>856.11611657226956</v>
      </c>
      <c r="K6" s="240">
        <v>877.54222461210361</v>
      </c>
      <c r="L6" s="240">
        <v>859.20123093270286</v>
      </c>
      <c r="M6" s="240">
        <v>857.94905875045163</v>
      </c>
      <c r="N6" s="240">
        <v>882.86340246478858</v>
      </c>
      <c r="O6" s="240">
        <v>866.58226230119408</v>
      </c>
      <c r="P6" s="240">
        <v>904.36201981164663</v>
      </c>
      <c r="Q6" s="240">
        <v>904.40649014652502</v>
      </c>
      <c r="R6" s="240">
        <v>906.90044365482959</v>
      </c>
      <c r="S6" s="241">
        <v>926.44183651184301</v>
      </c>
    </row>
    <row r="7" spans="1:19" ht="18" customHeight="1">
      <c r="A7" s="689">
        <v>3</v>
      </c>
      <c r="B7" s="691" t="s">
        <v>348</v>
      </c>
      <c r="C7" s="240">
        <v>334.05396745161971</v>
      </c>
      <c r="D7" s="240">
        <v>312.72202803815912</v>
      </c>
      <c r="E7" s="240">
        <v>270.8979566268149</v>
      </c>
      <c r="F7" s="240">
        <v>358.22536459170578</v>
      </c>
      <c r="G7" s="240">
        <v>368.81578933312176</v>
      </c>
      <c r="H7" s="240">
        <v>319.73545879098947</v>
      </c>
      <c r="I7" s="240">
        <v>271.09491662449932</v>
      </c>
      <c r="J7" s="240">
        <v>361.72130023871921</v>
      </c>
      <c r="K7" s="240">
        <v>365.29097471511801</v>
      </c>
      <c r="L7" s="240">
        <v>314.46442250979436</v>
      </c>
      <c r="M7" s="240">
        <v>257.19835557024896</v>
      </c>
      <c r="N7" s="240">
        <v>343.73107925564375</v>
      </c>
      <c r="O7" s="240">
        <v>328.00963446803286</v>
      </c>
      <c r="P7" s="240">
        <v>334.43389590651594</v>
      </c>
      <c r="Q7" s="240">
        <v>278.61833864384164</v>
      </c>
      <c r="R7" s="240">
        <v>359.18962762174732</v>
      </c>
      <c r="S7" s="241">
        <v>370.50088558784228</v>
      </c>
    </row>
    <row r="8" spans="1:19" ht="18" customHeight="1">
      <c r="A8" s="692">
        <v>4</v>
      </c>
      <c r="B8" s="693" t="s">
        <v>53</v>
      </c>
      <c r="C8" s="242">
        <v>55.172157314562369</v>
      </c>
      <c r="D8" s="242">
        <v>55.371668629253854</v>
      </c>
      <c r="E8" s="242">
        <v>55.628084467593517</v>
      </c>
      <c r="F8" s="242">
        <v>55.94140482958138</v>
      </c>
      <c r="G8" s="242">
        <v>56.31162971521745</v>
      </c>
      <c r="H8" s="242">
        <v>56.738759124501733</v>
      </c>
      <c r="I8" s="242">
        <v>57.172275023214361</v>
      </c>
      <c r="J8" s="242">
        <v>57.612177411355347</v>
      </c>
      <c r="K8" s="242">
        <v>58.058466288924734</v>
      </c>
      <c r="L8" s="242">
        <v>58.511141655922465</v>
      </c>
      <c r="M8" s="242">
        <v>58.880752533861525</v>
      </c>
      <c r="N8" s="242">
        <v>59.167298922741871</v>
      </c>
      <c r="O8" s="242">
        <v>59.37078082256361</v>
      </c>
      <c r="P8" s="242">
        <v>59.491198233326685</v>
      </c>
      <c r="Q8" s="242">
        <v>59.581511291398996</v>
      </c>
      <c r="R8" s="242">
        <v>59.641719996780523</v>
      </c>
      <c r="S8" s="243">
        <v>59.671824349471294</v>
      </c>
    </row>
    <row r="9" spans="1:19" ht="18" customHeight="1">
      <c r="A9" s="689"/>
      <c r="B9" s="690" t="s">
        <v>64</v>
      </c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1"/>
    </row>
    <row r="10" spans="1:19" ht="18" customHeight="1">
      <c r="A10" s="689">
        <v>10</v>
      </c>
      <c r="B10" s="691" t="s">
        <v>381</v>
      </c>
      <c r="C10" s="240">
        <v>312.32207166725505</v>
      </c>
      <c r="D10" s="240">
        <v>314.92118099172313</v>
      </c>
      <c r="E10" s="240">
        <v>330.59806830765103</v>
      </c>
      <c r="F10" s="240">
        <v>369.33891282766916</v>
      </c>
      <c r="G10" s="240">
        <v>387.79024412039422</v>
      </c>
      <c r="H10" s="240">
        <v>459.20328612145067</v>
      </c>
      <c r="I10" s="240">
        <v>109.86095863292002</v>
      </c>
      <c r="J10" s="240">
        <v>21.243130996576337</v>
      </c>
      <c r="K10" s="240">
        <v>15.828385009230402</v>
      </c>
      <c r="L10" s="240">
        <v>4.064928028879577</v>
      </c>
      <c r="M10" s="240">
        <v>309.01467625370316</v>
      </c>
      <c r="N10" s="240">
        <v>371.32101026817793</v>
      </c>
      <c r="O10" s="240">
        <v>340.80571806921438</v>
      </c>
      <c r="P10" s="240">
        <v>248.76125946336893</v>
      </c>
      <c r="Q10" s="240">
        <v>304.2803949465752</v>
      </c>
      <c r="R10" s="240">
        <v>394.4707444867974</v>
      </c>
      <c r="S10" s="241">
        <v>241.17500205253884</v>
      </c>
    </row>
    <row r="11" spans="1:19" ht="18" customHeight="1">
      <c r="A11" s="689">
        <v>15</v>
      </c>
      <c r="B11" s="691" t="s">
        <v>350</v>
      </c>
      <c r="C11" s="240">
        <v>210.0301308476339</v>
      </c>
      <c r="D11" s="240">
        <v>215.69708608550815</v>
      </c>
      <c r="E11" s="240">
        <v>217.08782193766467</v>
      </c>
      <c r="F11" s="240">
        <v>214.20233840410356</v>
      </c>
      <c r="G11" s="240">
        <v>207.04063548482492</v>
      </c>
      <c r="H11" s="240">
        <v>195.60271317982864</v>
      </c>
      <c r="I11" s="240">
        <v>186.92221278950987</v>
      </c>
      <c r="J11" s="240">
        <v>180.99913431386847</v>
      </c>
      <c r="K11" s="240">
        <v>177.83347775290466</v>
      </c>
      <c r="L11" s="240">
        <v>177.42524310661832</v>
      </c>
      <c r="M11" s="240">
        <v>177.49111338109972</v>
      </c>
      <c r="N11" s="240">
        <v>178.03108857634888</v>
      </c>
      <c r="O11" s="240">
        <v>179.0451686923661</v>
      </c>
      <c r="P11" s="240">
        <v>180.5333537291512</v>
      </c>
      <c r="Q11" s="240">
        <v>181.64949250674007</v>
      </c>
      <c r="R11" s="240">
        <v>182.39358502513258</v>
      </c>
      <c r="S11" s="241">
        <v>182.76563128432883</v>
      </c>
    </row>
    <row r="12" spans="1:19" ht="18" customHeight="1">
      <c r="A12" s="689">
        <v>17</v>
      </c>
      <c r="B12" s="691" t="s">
        <v>351</v>
      </c>
      <c r="C12" s="240">
        <v>44.975603942847336</v>
      </c>
      <c r="D12" s="240">
        <v>36.101764339436428</v>
      </c>
      <c r="E12" s="240">
        <v>49.866092691275938</v>
      </c>
      <c r="F12" s="240">
        <v>57.451485511591393</v>
      </c>
      <c r="G12" s="240">
        <v>49.928771404130288</v>
      </c>
      <c r="H12" s="240">
        <v>37.700907915609761</v>
      </c>
      <c r="I12" s="240">
        <v>34.653580017045044</v>
      </c>
      <c r="J12" s="240">
        <v>49.501502456237297</v>
      </c>
      <c r="K12" s="240">
        <v>41.20365336942973</v>
      </c>
      <c r="L12" s="240">
        <v>39.746502409680787</v>
      </c>
      <c r="M12" s="240">
        <v>49.159046029334363</v>
      </c>
      <c r="N12" s="240">
        <v>65.974254794424567</v>
      </c>
      <c r="O12" s="240">
        <v>57.441807801419252</v>
      </c>
      <c r="P12" s="240">
        <v>45.223533285744487</v>
      </c>
      <c r="Q12" s="240">
        <v>60.452246486640782</v>
      </c>
      <c r="R12" s="240">
        <v>57.209177875930656</v>
      </c>
      <c r="S12" s="241">
        <v>48.487117640493942</v>
      </c>
    </row>
    <row r="13" spans="1:19" ht="18" customHeight="1">
      <c r="A13" s="689">
        <v>20</v>
      </c>
      <c r="B13" s="691" t="s">
        <v>352</v>
      </c>
      <c r="C13" s="240">
        <v>54.149472122863003</v>
      </c>
      <c r="D13" s="240">
        <v>49.266489712316243</v>
      </c>
      <c r="E13" s="240">
        <v>42.174007579443774</v>
      </c>
      <c r="F13" s="240">
        <v>63.475015416978287</v>
      </c>
      <c r="G13" s="240">
        <v>49.027993385142274</v>
      </c>
      <c r="H13" s="240">
        <v>35.923865195701197</v>
      </c>
      <c r="I13" s="240">
        <v>35.640612172874206</v>
      </c>
      <c r="J13" s="240">
        <v>62.093054257222761</v>
      </c>
      <c r="K13" s="240">
        <v>45.773104696176894</v>
      </c>
      <c r="L13" s="240">
        <v>41.391365810936918</v>
      </c>
      <c r="M13" s="240">
        <v>37.840630820167689</v>
      </c>
      <c r="N13" s="240">
        <v>54.885458845708882</v>
      </c>
      <c r="O13" s="240">
        <v>57.769188313638942</v>
      </c>
      <c r="P13" s="240">
        <v>41.28813218071452</v>
      </c>
      <c r="Q13" s="240">
        <v>43.626037177807717</v>
      </c>
      <c r="R13" s="240">
        <v>48.181587985376346</v>
      </c>
      <c r="S13" s="241">
        <v>61.606206863265029</v>
      </c>
    </row>
    <row r="14" spans="1:19" ht="18" customHeight="1">
      <c r="A14" s="689">
        <v>26</v>
      </c>
      <c r="B14" s="691" t="s">
        <v>55</v>
      </c>
      <c r="C14" s="240">
        <v>17.273700626037805</v>
      </c>
      <c r="D14" s="240">
        <v>26.318882187219675</v>
      </c>
      <c r="E14" s="240">
        <v>27.001385296044486</v>
      </c>
      <c r="F14" s="240">
        <v>18.721140836374644</v>
      </c>
      <c r="G14" s="240">
        <v>17.104087125949114</v>
      </c>
      <c r="H14" s="240">
        <v>19.187224928787451</v>
      </c>
      <c r="I14" s="240">
        <v>27.570938331717375</v>
      </c>
      <c r="J14" s="240">
        <v>18.729192437679831</v>
      </c>
      <c r="K14" s="240">
        <v>7.2506193973195936</v>
      </c>
      <c r="L14" s="240">
        <v>18.607679190189181</v>
      </c>
      <c r="M14" s="240">
        <v>18.405415586085201</v>
      </c>
      <c r="N14" s="240">
        <v>16.485584885985116</v>
      </c>
      <c r="O14" s="240">
        <v>23.71317356171744</v>
      </c>
      <c r="P14" s="240">
        <v>17.349755851477028</v>
      </c>
      <c r="Q14" s="240">
        <v>23.961629248705986</v>
      </c>
      <c r="R14" s="240">
        <v>13.400763760414979</v>
      </c>
      <c r="S14" s="241">
        <v>21.976455697509852</v>
      </c>
    </row>
    <row r="15" spans="1:19" ht="18" customHeight="1">
      <c r="A15" s="689">
        <v>28</v>
      </c>
      <c r="B15" s="691" t="s">
        <v>382</v>
      </c>
      <c r="C15" s="240">
        <v>40.104106193140282</v>
      </c>
      <c r="D15" s="240">
        <v>59.909577539365394</v>
      </c>
      <c r="E15" s="240">
        <v>62.559106210243939</v>
      </c>
      <c r="F15" s="240">
        <v>45.831613650366037</v>
      </c>
      <c r="G15" s="240">
        <v>45.465054537963717</v>
      </c>
      <c r="H15" s="240">
        <v>57.019503018537222</v>
      </c>
      <c r="I15" s="240">
        <v>79.385577500820787</v>
      </c>
      <c r="J15" s="240">
        <v>54.459172373931224</v>
      </c>
      <c r="K15" s="240">
        <v>23.211137687522253</v>
      </c>
      <c r="L15" s="240">
        <v>53.490831865762253</v>
      </c>
      <c r="M15" s="240">
        <v>53.127083527683759</v>
      </c>
      <c r="N15" s="240">
        <v>46.848006736144313</v>
      </c>
      <c r="O15" s="240">
        <v>67.215976580615731</v>
      </c>
      <c r="P15" s="240">
        <v>49.168857349609198</v>
      </c>
      <c r="Q15" s="240">
        <v>67.924040683983122</v>
      </c>
      <c r="R15" s="240">
        <v>38.010288358344681</v>
      </c>
      <c r="S15" s="241">
        <v>62.321979705503686</v>
      </c>
    </row>
    <row r="16" spans="1:19" ht="18" customHeight="1">
      <c r="A16" s="689">
        <v>29</v>
      </c>
      <c r="B16" s="691" t="s">
        <v>383</v>
      </c>
      <c r="C16" s="240">
        <v>55.471600857775172</v>
      </c>
      <c r="D16" s="240">
        <v>59.717458981679208</v>
      </c>
      <c r="E16" s="240">
        <v>57.103245471753162</v>
      </c>
      <c r="F16" s="240">
        <v>63.030069154535035</v>
      </c>
      <c r="G16" s="240">
        <v>54.799135286651563</v>
      </c>
      <c r="H16" s="240">
        <v>57.093315420387029</v>
      </c>
      <c r="I16" s="240">
        <v>50.682697705148989</v>
      </c>
      <c r="J16" s="240">
        <v>44.723187391609073</v>
      </c>
      <c r="K16" s="240">
        <v>49.486810929537249</v>
      </c>
      <c r="L16" s="240">
        <v>50.817754167311911</v>
      </c>
      <c r="M16" s="240">
        <v>50.197444881620925</v>
      </c>
      <c r="N16" s="240">
        <v>53.622947213884835</v>
      </c>
      <c r="O16" s="240">
        <v>55.606640908150659</v>
      </c>
      <c r="P16" s="240">
        <v>52.217971577009791</v>
      </c>
      <c r="Q16" s="240">
        <v>54.839938989343779</v>
      </c>
      <c r="R16" s="240">
        <v>56.823456035300296</v>
      </c>
      <c r="S16" s="241">
        <v>55.634647978905896</v>
      </c>
    </row>
    <row r="17" spans="1:19" ht="18" customHeight="1">
      <c r="A17" s="692">
        <v>40</v>
      </c>
      <c r="B17" s="693" t="s">
        <v>356</v>
      </c>
      <c r="C17" s="242">
        <v>59.825410911777034</v>
      </c>
      <c r="D17" s="242">
        <v>57.848863211620497</v>
      </c>
      <c r="E17" s="242">
        <v>62.12127505358422</v>
      </c>
      <c r="F17" s="242">
        <v>62.736881040633705</v>
      </c>
      <c r="G17" s="242">
        <v>62.080531941437698</v>
      </c>
      <c r="H17" s="242">
        <v>60.878511486493778</v>
      </c>
      <c r="I17" s="242">
        <v>60.09222883317765</v>
      </c>
      <c r="J17" s="242">
        <v>61.586172553564509</v>
      </c>
      <c r="K17" s="242">
        <v>61.986247973819978</v>
      </c>
      <c r="L17" s="242">
        <v>61.026628428004344</v>
      </c>
      <c r="M17" s="242">
        <v>62.973976035412093</v>
      </c>
      <c r="N17" s="242">
        <v>64.401916511178101</v>
      </c>
      <c r="O17" s="242">
        <v>63.239249025163936</v>
      </c>
      <c r="P17" s="242">
        <v>60.73041834627896</v>
      </c>
      <c r="Q17" s="242">
        <v>63.591145522789503</v>
      </c>
      <c r="R17" s="242">
        <v>65.357159092021647</v>
      </c>
      <c r="S17" s="243">
        <v>64.493871532056531</v>
      </c>
    </row>
    <row r="18" spans="1:19" ht="18" customHeight="1">
      <c r="A18" s="689"/>
      <c r="B18" s="690" t="s">
        <v>384</v>
      </c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1"/>
    </row>
    <row r="19" spans="1:19" ht="18" customHeight="1">
      <c r="A19" s="689">
        <v>45</v>
      </c>
      <c r="B19" s="691" t="s">
        <v>226</v>
      </c>
      <c r="C19" s="240">
        <v>519.67797867186039</v>
      </c>
      <c r="D19" s="240">
        <v>558.63093397292346</v>
      </c>
      <c r="E19" s="240">
        <v>565.89037853000536</v>
      </c>
      <c r="F19" s="240">
        <v>558.35647681722594</v>
      </c>
      <c r="G19" s="240">
        <v>541.03310327006534</v>
      </c>
      <c r="H19" s="240">
        <v>503.77209174276851</v>
      </c>
      <c r="I19" s="240">
        <v>495.1781891246701</v>
      </c>
      <c r="J19" s="240">
        <v>499.08777100827643</v>
      </c>
      <c r="K19" s="240">
        <v>518.74977606352422</v>
      </c>
      <c r="L19" s="240">
        <v>554.89837380308177</v>
      </c>
      <c r="M19" s="240">
        <v>593.81342620706812</v>
      </c>
      <c r="N19" s="240">
        <v>605.12874529669466</v>
      </c>
      <c r="O19" s="240">
        <v>645.94089270740847</v>
      </c>
      <c r="P19" s="240">
        <v>626.09083401070791</v>
      </c>
      <c r="Q19" s="240">
        <v>596.08805186098243</v>
      </c>
      <c r="R19" s="240">
        <v>620.12121306458118</v>
      </c>
      <c r="S19" s="241">
        <v>610.68260615234851</v>
      </c>
    </row>
    <row r="20" spans="1:19" ht="18" customHeight="1">
      <c r="A20" s="689">
        <v>50</v>
      </c>
      <c r="B20" s="691" t="s">
        <v>357</v>
      </c>
      <c r="C20" s="240">
        <v>563.70002907357525</v>
      </c>
      <c r="D20" s="240">
        <v>565.75191375456802</v>
      </c>
      <c r="E20" s="240">
        <v>551.38151297698892</v>
      </c>
      <c r="F20" s="240">
        <v>592.22365422007226</v>
      </c>
      <c r="G20" s="240">
        <v>584.57138866622074</v>
      </c>
      <c r="H20" s="240">
        <v>550.45614195125233</v>
      </c>
      <c r="I20" s="240">
        <v>535.26099520202285</v>
      </c>
      <c r="J20" s="240">
        <v>569.28142321314408</v>
      </c>
      <c r="K20" s="240">
        <v>577.10540867129123</v>
      </c>
      <c r="L20" s="240">
        <v>554.60187015224767</v>
      </c>
      <c r="M20" s="240">
        <v>534.71881310311232</v>
      </c>
      <c r="N20" s="240">
        <v>586.69830594406505</v>
      </c>
      <c r="O20" s="240">
        <v>578.88108960339912</v>
      </c>
      <c r="P20" s="240">
        <v>589.70329470149352</v>
      </c>
      <c r="Q20" s="240">
        <v>571.90798075327632</v>
      </c>
      <c r="R20" s="240">
        <v>606.45027769588273</v>
      </c>
      <c r="S20" s="241">
        <v>623.09900404013581</v>
      </c>
    </row>
    <row r="21" spans="1:19" ht="18" customHeight="1">
      <c r="A21" s="689">
        <v>55</v>
      </c>
      <c r="B21" s="691" t="s">
        <v>358</v>
      </c>
      <c r="C21" s="240">
        <v>95.124669244695028</v>
      </c>
      <c r="D21" s="240">
        <v>107.17261814689974</v>
      </c>
      <c r="E21" s="240">
        <v>69.040515891351475</v>
      </c>
      <c r="F21" s="240">
        <v>92.120166701196311</v>
      </c>
      <c r="G21" s="240">
        <v>157.95495896897816</v>
      </c>
      <c r="H21" s="240">
        <v>155.263510050675</v>
      </c>
      <c r="I21" s="240">
        <v>5.5391515083974312</v>
      </c>
      <c r="J21" s="240">
        <v>6.3071198901691536</v>
      </c>
      <c r="K21" s="240">
        <v>21.200949562414067</v>
      </c>
      <c r="L21" s="240">
        <v>47.658200372221799</v>
      </c>
      <c r="M21" s="240">
        <v>6.8941677238707744</v>
      </c>
      <c r="N21" s="240">
        <v>60.493378461769481</v>
      </c>
      <c r="O21" s="240">
        <v>166.20168091824692</v>
      </c>
      <c r="P21" s="240">
        <v>165.50381642979181</v>
      </c>
      <c r="Q21" s="240">
        <v>15.392636185038587</v>
      </c>
      <c r="R21" s="240">
        <v>72.173445165610161</v>
      </c>
      <c r="S21" s="241">
        <v>140.57726346316562</v>
      </c>
    </row>
    <row r="22" spans="1:19" ht="18" customHeight="1">
      <c r="A22" s="689">
        <v>60</v>
      </c>
      <c r="B22" s="691" t="s">
        <v>359</v>
      </c>
      <c r="C22" s="240">
        <v>383.7987942375608</v>
      </c>
      <c r="D22" s="240">
        <v>309.95728963482691</v>
      </c>
      <c r="E22" s="240">
        <v>351.42557316854612</v>
      </c>
      <c r="F22" s="240">
        <v>397.9927614360231</v>
      </c>
      <c r="G22" s="240">
        <v>418.38557284255052</v>
      </c>
      <c r="H22" s="240">
        <v>348.662872669867</v>
      </c>
      <c r="I22" s="240">
        <v>290.00618069843125</v>
      </c>
      <c r="J22" s="240">
        <v>332.31685535647557</v>
      </c>
      <c r="K22" s="240">
        <v>411.54114829957473</v>
      </c>
      <c r="L22" s="240">
        <v>329.8366659908948</v>
      </c>
      <c r="M22" s="240">
        <v>327.83785181490492</v>
      </c>
      <c r="N22" s="240">
        <v>390.25609302801359</v>
      </c>
      <c r="O22" s="240">
        <v>405.08571591245214</v>
      </c>
      <c r="P22" s="240">
        <v>367.34568554158903</v>
      </c>
      <c r="Q22" s="240">
        <v>397.579706399354</v>
      </c>
      <c r="R22" s="240">
        <v>394.61275190626702</v>
      </c>
      <c r="S22" s="241">
        <v>383.98934499759167</v>
      </c>
    </row>
    <row r="23" spans="1:19" ht="18" customHeight="1">
      <c r="A23" s="689">
        <v>64</v>
      </c>
      <c r="B23" s="691" t="s">
        <v>360</v>
      </c>
      <c r="C23" s="240">
        <v>289.07171787777224</v>
      </c>
      <c r="D23" s="240">
        <v>157.50176997950805</v>
      </c>
      <c r="E23" s="240">
        <v>175.04570697631794</v>
      </c>
      <c r="F23" s="240">
        <v>178.9977749151245</v>
      </c>
      <c r="G23" s="240">
        <v>226.74979148249432</v>
      </c>
      <c r="H23" s="240">
        <v>203.36481939412559</v>
      </c>
      <c r="I23" s="240">
        <v>199.07018811871566</v>
      </c>
      <c r="J23" s="240">
        <v>227.08233320942415</v>
      </c>
      <c r="K23" s="240">
        <v>252.91390337955559</v>
      </c>
      <c r="L23" s="240">
        <v>213.10041303218807</v>
      </c>
      <c r="M23" s="240">
        <v>212.85368495993791</v>
      </c>
      <c r="N23" s="240">
        <v>247.38816924914863</v>
      </c>
      <c r="O23" s="240">
        <v>265.19765556398204</v>
      </c>
      <c r="P23" s="240">
        <v>242.39938929074813</v>
      </c>
      <c r="Q23" s="240">
        <v>273.53619845620767</v>
      </c>
      <c r="R23" s="240">
        <v>282.81037572642498</v>
      </c>
      <c r="S23" s="241">
        <v>306.53828200830293</v>
      </c>
    </row>
    <row r="24" spans="1:19" ht="18" customHeight="1">
      <c r="A24" s="689">
        <v>65</v>
      </c>
      <c r="B24" s="691" t="s">
        <v>361</v>
      </c>
      <c r="C24" s="240">
        <v>177.81552277022246</v>
      </c>
      <c r="D24" s="240">
        <v>174.28419499924215</v>
      </c>
      <c r="E24" s="240">
        <v>177.89378687287206</v>
      </c>
      <c r="F24" s="240">
        <v>196.82806408549854</v>
      </c>
      <c r="G24" s="240">
        <v>193.00757755844407</v>
      </c>
      <c r="H24" s="240">
        <v>173.65112369147099</v>
      </c>
      <c r="I24" s="240">
        <v>174.45516762686054</v>
      </c>
      <c r="J24" s="240">
        <v>193.38624007822199</v>
      </c>
      <c r="K24" s="240">
        <v>204.22696273869809</v>
      </c>
      <c r="L24" s="240">
        <v>203.56872381928474</v>
      </c>
      <c r="M24" s="240">
        <v>212.37470316613459</v>
      </c>
      <c r="N24" s="240">
        <v>213.39464254992956</v>
      </c>
      <c r="O24" s="240">
        <v>218.20567811330397</v>
      </c>
      <c r="P24" s="240">
        <v>208.54712088223079</v>
      </c>
      <c r="Q24" s="240">
        <v>200.8284912025405</v>
      </c>
      <c r="R24" s="240">
        <v>221.03665990943844</v>
      </c>
      <c r="S24" s="241">
        <v>232.03056443020236</v>
      </c>
    </row>
    <row r="25" spans="1:19" ht="18" customHeight="1">
      <c r="A25" s="689">
        <v>71</v>
      </c>
      <c r="B25" s="691" t="s">
        <v>362</v>
      </c>
      <c r="C25" s="240">
        <v>410.52165690271511</v>
      </c>
      <c r="D25" s="240">
        <v>429.81536675342858</v>
      </c>
      <c r="E25" s="240">
        <v>429.26697144035097</v>
      </c>
      <c r="F25" s="240">
        <v>422.98968191750583</v>
      </c>
      <c r="G25" s="240">
        <v>414.57005024436563</v>
      </c>
      <c r="H25" s="240">
        <v>395.13414826539281</v>
      </c>
      <c r="I25" s="240">
        <v>389.81492624399522</v>
      </c>
      <c r="J25" s="240">
        <v>386.85670137261383</v>
      </c>
      <c r="K25" s="240">
        <v>387.99945217799097</v>
      </c>
      <c r="L25" s="240">
        <v>391.25761034942002</v>
      </c>
      <c r="M25" s="240">
        <v>399.99742190737084</v>
      </c>
      <c r="N25" s="240">
        <v>395.92266302404806</v>
      </c>
      <c r="O25" s="240">
        <v>418.14398577561559</v>
      </c>
      <c r="P25" s="240">
        <v>409.23258151195961</v>
      </c>
      <c r="Q25" s="240">
        <v>392.50442531074958</v>
      </c>
      <c r="R25" s="240">
        <v>410.36306396222233</v>
      </c>
      <c r="S25" s="241">
        <v>405.15108240587517</v>
      </c>
    </row>
    <row r="26" spans="1:19" ht="18" customHeight="1">
      <c r="A26" s="689">
        <v>75</v>
      </c>
      <c r="B26" s="691" t="s">
        <v>87</v>
      </c>
      <c r="C26" s="240">
        <v>315.20888431866086</v>
      </c>
      <c r="D26" s="240">
        <v>229.06503614679792</v>
      </c>
      <c r="E26" s="240">
        <v>306.02821124520779</v>
      </c>
      <c r="F26" s="240">
        <v>220.69489117997344</v>
      </c>
      <c r="G26" s="240">
        <v>399.31767804379439</v>
      </c>
      <c r="H26" s="240">
        <v>268.42421348824189</v>
      </c>
      <c r="I26" s="240">
        <v>188.49786217973306</v>
      </c>
      <c r="J26" s="240">
        <v>251.75998982693068</v>
      </c>
      <c r="K26" s="240">
        <v>413.99288074272243</v>
      </c>
      <c r="L26" s="240">
        <v>275.73895464167884</v>
      </c>
      <c r="M26" s="240">
        <v>307.75740901396898</v>
      </c>
      <c r="N26" s="240">
        <v>287.22574818608155</v>
      </c>
      <c r="O26" s="240">
        <v>286.83610139540701</v>
      </c>
      <c r="P26" s="240">
        <v>233.47194665986436</v>
      </c>
      <c r="Q26" s="240">
        <v>339.54545609857666</v>
      </c>
      <c r="R26" s="240">
        <v>298.80312809700837</v>
      </c>
      <c r="S26" s="241">
        <v>300.68661130864973</v>
      </c>
    </row>
    <row r="27" spans="1:19" ht="18" customHeight="1">
      <c r="A27" s="689">
        <v>80</v>
      </c>
      <c r="B27" s="691" t="s">
        <v>385</v>
      </c>
      <c r="C27" s="240">
        <v>140.65839086548061</v>
      </c>
      <c r="D27" s="240">
        <v>126.83775325031925</v>
      </c>
      <c r="E27" s="240">
        <v>127.97293908131006</v>
      </c>
      <c r="F27" s="240">
        <v>0.58038347526935585</v>
      </c>
      <c r="G27" s="240">
        <v>164.88899749621584</v>
      </c>
      <c r="H27" s="240">
        <v>155.89827422536757</v>
      </c>
      <c r="I27" s="240">
        <v>39.970603872514971</v>
      </c>
      <c r="J27" s="240">
        <v>0.56030111791307424</v>
      </c>
      <c r="K27" s="240">
        <v>169.53115089930418</v>
      </c>
      <c r="L27" s="240">
        <v>146.71698672592635</v>
      </c>
      <c r="M27" s="240">
        <v>141.06926616065971</v>
      </c>
      <c r="N27" s="240">
        <v>0.57131598783442716</v>
      </c>
      <c r="O27" s="240">
        <v>137.63610786151546</v>
      </c>
      <c r="P27" s="240">
        <v>131.68479401524775</v>
      </c>
      <c r="Q27" s="240">
        <v>136.97559130316895</v>
      </c>
      <c r="R27" s="240">
        <v>0.57384957839859552</v>
      </c>
      <c r="S27" s="241">
        <v>147.43836961962822</v>
      </c>
    </row>
    <row r="28" spans="1:19" ht="18" customHeight="1">
      <c r="A28" s="689">
        <v>85</v>
      </c>
      <c r="B28" s="691" t="s">
        <v>386</v>
      </c>
      <c r="C28" s="240">
        <v>55.491925915714134</v>
      </c>
      <c r="D28" s="240">
        <v>64.573944970417031</v>
      </c>
      <c r="E28" s="240">
        <v>64.318552148445491</v>
      </c>
      <c r="F28" s="240">
        <v>63.501117656852941</v>
      </c>
      <c r="G28" s="240">
        <v>59.694894823104377</v>
      </c>
      <c r="H28" s="240">
        <v>69.585184242351986</v>
      </c>
      <c r="I28" s="240">
        <v>79.530625908569561</v>
      </c>
      <c r="J28" s="240">
        <v>79.756297498738206</v>
      </c>
      <c r="K28" s="240">
        <v>61.452578396267135</v>
      </c>
      <c r="L28" s="240">
        <v>65.640407080666407</v>
      </c>
      <c r="M28" s="240">
        <v>71.0981767192756</v>
      </c>
      <c r="N28" s="240">
        <v>67.726817169851486</v>
      </c>
      <c r="O28" s="240">
        <v>60.643534616646193</v>
      </c>
      <c r="P28" s="240">
        <v>66.242426260268388</v>
      </c>
      <c r="Q28" s="240">
        <v>65.531879217484914</v>
      </c>
      <c r="R28" s="240">
        <v>63.285898201403995</v>
      </c>
      <c r="S28" s="241">
        <v>57.144414403441267</v>
      </c>
    </row>
    <row r="29" spans="1:19" ht="18" customHeight="1">
      <c r="A29" s="689">
        <v>91</v>
      </c>
      <c r="B29" s="691" t="s">
        <v>365</v>
      </c>
      <c r="C29" s="240">
        <v>94.989823374289855</v>
      </c>
      <c r="D29" s="240">
        <v>73.943531659720804</v>
      </c>
      <c r="E29" s="240">
        <v>58.958259493734488</v>
      </c>
      <c r="F29" s="240">
        <v>73.51637976655941</v>
      </c>
      <c r="G29" s="240">
        <v>67.103161338409308</v>
      </c>
      <c r="H29" s="240">
        <v>62.811168320070436</v>
      </c>
      <c r="I29" s="240">
        <v>55.180575771438633</v>
      </c>
      <c r="J29" s="240">
        <v>64.018521406047526</v>
      </c>
      <c r="K29" s="240">
        <v>65.954972240345441</v>
      </c>
      <c r="L29" s="240">
        <v>56.556230331199174</v>
      </c>
      <c r="M29" s="240">
        <v>67.70543701076987</v>
      </c>
      <c r="N29" s="240">
        <v>53.287162770230381</v>
      </c>
      <c r="O29" s="240">
        <v>39.833261874804201</v>
      </c>
      <c r="P29" s="240">
        <v>36.805406840616023</v>
      </c>
      <c r="Q29" s="240">
        <v>35.172841997277352</v>
      </c>
      <c r="R29" s="240">
        <v>36.562487564752779</v>
      </c>
      <c r="S29" s="241">
        <v>35.516094780109093</v>
      </c>
    </row>
    <row r="30" spans="1:19" ht="18" customHeight="1">
      <c r="A30" s="689">
        <v>97</v>
      </c>
      <c r="B30" s="691" t="s">
        <v>387</v>
      </c>
      <c r="C30" s="240">
        <v>-121.31154776746146</v>
      </c>
      <c r="D30" s="240">
        <v>-126.99084671678395</v>
      </c>
      <c r="E30" s="240">
        <v>-132.38516937077566</v>
      </c>
      <c r="F30" s="240">
        <v>-147.76256863370398</v>
      </c>
      <c r="G30" s="240">
        <v>-149.64004304606794</v>
      </c>
      <c r="H30" s="240">
        <v>-152.21559298130879</v>
      </c>
      <c r="I30" s="240">
        <v>-156.52977243622286</v>
      </c>
      <c r="J30" s="240">
        <v>-173.80806419770278</v>
      </c>
      <c r="K30" s="240">
        <v>-181.10261260199007</v>
      </c>
      <c r="L30" s="240">
        <v>-176.77716183850134</v>
      </c>
      <c r="M30" s="240">
        <v>-181.43057044068607</v>
      </c>
      <c r="N30" s="240">
        <v>-180.48561149711162</v>
      </c>
      <c r="O30" s="240">
        <v>-182.89288203747859</v>
      </c>
      <c r="P30" s="240">
        <v>-167.57282493539455</v>
      </c>
      <c r="Q30" s="240">
        <v>-160.4565154887816</v>
      </c>
      <c r="R30" s="240">
        <v>-176.66500140671701</v>
      </c>
      <c r="S30" s="241">
        <v>-185.61545898974288</v>
      </c>
    </row>
    <row r="31" spans="1:19" ht="18" customHeight="1">
      <c r="A31" s="689"/>
      <c r="B31" s="691" t="s">
        <v>388</v>
      </c>
      <c r="C31" s="240">
        <v>728.11740940088919</v>
      </c>
      <c r="D31" s="240">
        <v>444.03646106772698</v>
      </c>
      <c r="E31" s="240">
        <v>485.92681262242257</v>
      </c>
      <c r="F31" s="240">
        <v>683.32947141030638</v>
      </c>
      <c r="G31" s="240">
        <v>593.91904122786548</v>
      </c>
      <c r="H31" s="240">
        <v>636.23521440876743</v>
      </c>
      <c r="I31" s="240">
        <v>707.19056450952974</v>
      </c>
      <c r="J31" s="240">
        <v>784.52177114833262</v>
      </c>
      <c r="K31" s="240">
        <v>372.35145600278321</v>
      </c>
      <c r="L31" s="240">
        <v>377.62149016023903</v>
      </c>
      <c r="M31" s="240">
        <v>784.49056529766733</v>
      </c>
      <c r="N31" s="240">
        <v>693.2262453174169</v>
      </c>
      <c r="O31" s="240">
        <v>658.12347616367526</v>
      </c>
      <c r="P31" s="240">
        <v>363.57503059056558</v>
      </c>
      <c r="Q31" s="240">
        <v>521.54567327371217</v>
      </c>
      <c r="R31" s="240">
        <v>547.93681340962951</v>
      </c>
      <c r="S31" s="241">
        <v>769.56678709250946</v>
      </c>
    </row>
    <row r="32" spans="1:19" ht="18" customHeight="1">
      <c r="A32" s="244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</row>
    <row r="33" spans="1:19" ht="18" customHeight="1">
      <c r="A33" s="244"/>
      <c r="B33" s="694" t="s">
        <v>89</v>
      </c>
      <c r="C33" s="246">
        <v>5658.6206039883118</v>
      </c>
      <c r="D33" s="246">
        <v>5169.3658872485948</v>
      </c>
      <c r="E33" s="246">
        <v>5298.0995009629614</v>
      </c>
      <c r="F33" s="246">
        <v>5544.5613485913445</v>
      </c>
      <c r="G33" s="246">
        <v>5868.9076773201778</v>
      </c>
      <c r="H33" s="246">
        <v>5535.7484073431624</v>
      </c>
      <c r="I33" s="246">
        <v>4794.1022296673673</v>
      </c>
      <c r="J33" s="246">
        <v>4989.9114019316175</v>
      </c>
      <c r="K33" s="246">
        <v>4999.3831290045682</v>
      </c>
      <c r="L33" s="246">
        <v>4719.1664927263491</v>
      </c>
      <c r="M33" s="246">
        <v>5411.4179060137249</v>
      </c>
      <c r="N33" s="246">
        <v>5558.1657239629976</v>
      </c>
      <c r="O33" s="246">
        <v>5796.6358990130548</v>
      </c>
      <c r="P33" s="246">
        <v>5266.5898975345317</v>
      </c>
      <c r="Q33" s="246">
        <v>5429.083682213939</v>
      </c>
      <c r="R33" s="246">
        <v>5559.64351676758</v>
      </c>
      <c r="S33" s="246">
        <v>5921.8804249159766</v>
      </c>
    </row>
    <row r="34" spans="1:19" ht="18" customHeight="1"/>
    <row r="35" spans="1:19" ht="18" customHeight="1">
      <c r="A35" s="214" t="s">
        <v>440</v>
      </c>
    </row>
    <row r="36" spans="1:19" ht="18" customHeight="1">
      <c r="A36" s="237" t="s">
        <v>389</v>
      </c>
    </row>
    <row r="37" spans="1:19" ht="36.6" customHeight="1">
      <c r="A37" s="788" t="s">
        <v>398</v>
      </c>
      <c r="B37" s="788"/>
      <c r="C37" s="788"/>
      <c r="D37" s="788"/>
      <c r="E37" s="788"/>
      <c r="F37" s="788"/>
      <c r="G37" s="788"/>
      <c r="H37" s="788"/>
      <c r="I37" s="788"/>
      <c r="J37" s="788"/>
      <c r="K37" s="788"/>
      <c r="L37" s="788"/>
      <c r="M37" s="788"/>
      <c r="N37" s="788"/>
      <c r="O37" s="788"/>
      <c r="P37" s="788"/>
      <c r="Q37" s="788"/>
      <c r="R37" s="788"/>
      <c r="S37" s="788"/>
    </row>
    <row r="38" spans="1:19" ht="18" customHeight="1">
      <c r="A38" s="238"/>
    </row>
    <row r="39" spans="1:19" ht="18" customHeight="1">
      <c r="A39" s="247"/>
    </row>
    <row r="40" spans="1:19" ht="42.6" customHeight="1">
      <c r="A40" s="713" t="s">
        <v>367</v>
      </c>
      <c r="B40" s="697" t="s">
        <v>368</v>
      </c>
      <c r="C40" s="697" t="s">
        <v>369</v>
      </c>
      <c r="D40" s="697" t="s">
        <v>370</v>
      </c>
      <c r="E40" s="697" t="s">
        <v>371</v>
      </c>
      <c r="F40" s="697" t="s">
        <v>372</v>
      </c>
      <c r="G40" s="697" t="s">
        <v>373</v>
      </c>
      <c r="H40" s="697" t="s">
        <v>374</v>
      </c>
      <c r="I40" s="697" t="s">
        <v>375</v>
      </c>
      <c r="J40" s="697" t="s">
        <v>376</v>
      </c>
      <c r="K40" s="697" t="s">
        <v>377</v>
      </c>
      <c r="L40" s="697" t="s">
        <v>378</v>
      </c>
      <c r="M40" s="697" t="s">
        <v>379</v>
      </c>
      <c r="N40" s="697" t="s">
        <v>380</v>
      </c>
      <c r="O40" s="697" t="s">
        <v>444</v>
      </c>
      <c r="P40" s="697" t="s">
        <v>447</v>
      </c>
      <c r="Q40" s="697" t="s">
        <v>448</v>
      </c>
      <c r="R40" s="697" t="s">
        <v>449</v>
      </c>
      <c r="S40" s="697" t="s">
        <v>450</v>
      </c>
    </row>
    <row r="41" spans="1:19" ht="18" customHeight="1">
      <c r="A41" s="698"/>
      <c r="B41" s="690" t="s">
        <v>63</v>
      </c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</row>
    <row r="42" spans="1:19" ht="18" customHeight="1">
      <c r="A42" s="698">
        <v>1</v>
      </c>
      <c r="B42" s="691" t="s">
        <v>51</v>
      </c>
      <c r="C42" s="248">
        <v>-1.8448210845158686</v>
      </c>
      <c r="D42" s="248">
        <v>3.2036079501615689</v>
      </c>
      <c r="E42" s="248">
        <v>6.882840971727</v>
      </c>
      <c r="F42" s="248">
        <v>11.135367727553591</v>
      </c>
      <c r="G42" s="248">
        <v>9.3157387737678121</v>
      </c>
      <c r="H42" s="248">
        <v>-0.14871507455633814</v>
      </c>
      <c r="I42" s="248">
        <v>-1.6180049673181096</v>
      </c>
      <c r="J42" s="248">
        <v>-5.1120332403294277</v>
      </c>
      <c r="K42" s="248">
        <v>-2.3855063953935773</v>
      </c>
      <c r="L42" s="248">
        <v>-0.74171682772465886</v>
      </c>
      <c r="M42" s="248">
        <v>-2.2682310244673598</v>
      </c>
      <c r="N42" s="248">
        <v>3.124259124989992</v>
      </c>
      <c r="O42" s="248">
        <v>-1.2489384560103733</v>
      </c>
      <c r="P42" s="248">
        <v>5.2561364268437716</v>
      </c>
      <c r="Q42" s="248">
        <v>5.4149405401453299</v>
      </c>
      <c r="R42" s="248">
        <v>2.7226229021311887</v>
      </c>
      <c r="S42" s="248">
        <v>6.9075466709522582</v>
      </c>
    </row>
    <row r="43" spans="1:19" ht="18" customHeight="1">
      <c r="A43" s="698">
        <v>3</v>
      </c>
      <c r="B43" s="691" t="s">
        <v>348</v>
      </c>
      <c r="C43" s="248">
        <v>-10.613090529919933</v>
      </c>
      <c r="D43" s="248">
        <v>-2.1087890418341138</v>
      </c>
      <c r="E43" s="248">
        <v>-1.8106611654109539</v>
      </c>
      <c r="F43" s="248">
        <v>2.4593825128103042</v>
      </c>
      <c r="G43" s="248">
        <v>10.40604970109702</v>
      </c>
      <c r="H43" s="248">
        <v>2.2427044224638149</v>
      </c>
      <c r="I43" s="248">
        <v>7.2706343058825951E-2</v>
      </c>
      <c r="J43" s="248">
        <v>0.97590399579827736</v>
      </c>
      <c r="K43" s="248">
        <v>-0.95571142015833388</v>
      </c>
      <c r="L43" s="248">
        <v>-1.6485616894436395</v>
      </c>
      <c r="M43" s="248">
        <v>-5.1260869171880667</v>
      </c>
      <c r="N43" s="248">
        <v>-4.9735033494579302</v>
      </c>
      <c r="O43" s="248">
        <v>-10.205929745775954</v>
      </c>
      <c r="P43" s="248">
        <v>6.3503124573971892</v>
      </c>
      <c r="Q43" s="248">
        <v>8.32819596614498</v>
      </c>
      <c r="R43" s="248">
        <v>4.4972797919755614</v>
      </c>
      <c r="S43" s="248">
        <v>12.954269221000736</v>
      </c>
    </row>
    <row r="44" spans="1:19" ht="18" customHeight="1">
      <c r="A44" s="699">
        <v>4</v>
      </c>
      <c r="B44" s="693" t="s">
        <v>53</v>
      </c>
      <c r="C44" s="249">
        <v>-1.1871148772329754</v>
      </c>
      <c r="D44" s="249">
        <v>-0.14152736160969459</v>
      </c>
      <c r="E44" s="249">
        <v>0.75471482336146867</v>
      </c>
      <c r="F44" s="249">
        <v>1.4925447655675717</v>
      </c>
      <c r="G44" s="249">
        <v>2.0653033271083032</v>
      </c>
      <c r="H44" s="249">
        <v>2.4689349790076864</v>
      </c>
      <c r="I44" s="249">
        <v>2.7759189812124774</v>
      </c>
      <c r="J44" s="249">
        <v>2.9866475231785206</v>
      </c>
      <c r="K44" s="249">
        <v>3.1020884718511832</v>
      </c>
      <c r="L44" s="249">
        <v>3.1237597698102526</v>
      </c>
      <c r="M44" s="249">
        <v>2.9882972296509935</v>
      </c>
      <c r="N44" s="249">
        <v>2.6992930683435779</v>
      </c>
      <c r="O44" s="249">
        <v>2.2603327602700007</v>
      </c>
      <c r="P44" s="249">
        <v>1.6749913771423097</v>
      </c>
      <c r="Q44" s="249">
        <v>1.1901321355131778</v>
      </c>
      <c r="R44" s="249">
        <v>0.80182986662638012</v>
      </c>
      <c r="S44" s="249">
        <v>0.5070567082609001</v>
      </c>
    </row>
    <row r="45" spans="1:19" ht="18" customHeight="1">
      <c r="A45" s="698"/>
      <c r="B45" s="690" t="s">
        <v>64</v>
      </c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</row>
    <row r="46" spans="1:19" ht="18" customHeight="1">
      <c r="A46" s="698">
        <v>10</v>
      </c>
      <c r="B46" s="691" t="s">
        <v>381</v>
      </c>
      <c r="C46" s="248">
        <v>38.47579028976984</v>
      </c>
      <c r="D46" s="248">
        <v>55.407175611340456</v>
      </c>
      <c r="E46" s="248">
        <v>-19.269209044177181</v>
      </c>
      <c r="F46" s="248">
        <v>6.2311465849413272</v>
      </c>
      <c r="G46" s="248">
        <v>24.163573214749377</v>
      </c>
      <c r="H46" s="248">
        <v>45.815306761954375</v>
      </c>
      <c r="I46" s="248">
        <v>-66.769025846005675</v>
      </c>
      <c r="J46" s="248">
        <v>-94.248336620168644</v>
      </c>
      <c r="K46" s="248">
        <v>-95.918312734985605</v>
      </c>
      <c r="L46" s="248">
        <v>-99.114786816267582</v>
      </c>
      <c r="M46" s="248">
        <v>181.27797181000238</v>
      </c>
      <c r="N46" s="248">
        <v>1647.9580120652749</v>
      </c>
      <c r="O46" s="248">
        <v>2053.1300753075679</v>
      </c>
      <c r="P46" s="248">
        <v>6019.6965283524441</v>
      </c>
      <c r="Q46" s="248">
        <v>-1.5320571063236699</v>
      </c>
      <c r="R46" s="248">
        <v>6.2344261645469912</v>
      </c>
      <c r="S46" s="248">
        <v>-29.233874531542192</v>
      </c>
    </row>
    <row r="47" spans="1:19" ht="18" customHeight="1">
      <c r="A47" s="698">
        <v>15</v>
      </c>
      <c r="B47" s="691" t="s">
        <v>350</v>
      </c>
      <c r="C47" s="248">
        <v>4.0133000536440644</v>
      </c>
      <c r="D47" s="248">
        <v>6.9037202053640945</v>
      </c>
      <c r="E47" s="248">
        <v>6.905374926781449</v>
      </c>
      <c r="F47" s="248">
        <v>4.0728738020781918</v>
      </c>
      <c r="G47" s="248">
        <v>-1.4233649956527983</v>
      </c>
      <c r="H47" s="248">
        <v>-9.3160150052808532</v>
      </c>
      <c r="I47" s="248">
        <v>-13.895578701239476</v>
      </c>
      <c r="J47" s="248">
        <v>-15.500859765403474</v>
      </c>
      <c r="K47" s="248">
        <v>-14.10696874240468</v>
      </c>
      <c r="L47" s="248">
        <v>-9.2930562044396314</v>
      </c>
      <c r="M47" s="248">
        <v>-5.0454674528330967</v>
      </c>
      <c r="N47" s="248">
        <v>-1.6398121177600422</v>
      </c>
      <c r="O47" s="248">
        <v>0.68136267409957263</v>
      </c>
      <c r="P47" s="248">
        <v>1.7517860300550137</v>
      </c>
      <c r="Q47" s="248">
        <v>2.342866099843377</v>
      </c>
      <c r="R47" s="248">
        <v>2.450412724917328</v>
      </c>
      <c r="S47" s="248">
        <v>2.0779463747246929</v>
      </c>
    </row>
    <row r="48" spans="1:19" ht="18" customHeight="1">
      <c r="A48" s="698">
        <v>17</v>
      </c>
      <c r="B48" s="691" t="s">
        <v>351</v>
      </c>
      <c r="C48" s="248">
        <v>10.342230488871106</v>
      </c>
      <c r="D48" s="248">
        <v>15.581217192233909</v>
      </c>
      <c r="E48" s="248">
        <v>4.8467838834798549</v>
      </c>
      <c r="F48" s="248">
        <v>4.7346376162314741</v>
      </c>
      <c r="G48" s="248">
        <v>11.013009336299696</v>
      </c>
      <c r="H48" s="248">
        <v>4.4295441107471856</v>
      </c>
      <c r="I48" s="248">
        <v>-30.506726822196594</v>
      </c>
      <c r="J48" s="248">
        <v>-13.83773280109547</v>
      </c>
      <c r="K48" s="248">
        <v>-17.475130649777583</v>
      </c>
      <c r="L48" s="248">
        <v>5.4258494215839947</v>
      </c>
      <c r="M48" s="248">
        <v>41.858491980206722</v>
      </c>
      <c r="N48" s="248">
        <v>33.277277498294744</v>
      </c>
      <c r="O48" s="248">
        <v>39.409501595402489</v>
      </c>
      <c r="P48" s="248">
        <v>13.779906517585051</v>
      </c>
      <c r="Q48" s="248">
        <v>22.972781958721299</v>
      </c>
      <c r="R48" s="248">
        <v>-13.28560200612473</v>
      </c>
      <c r="S48" s="248">
        <v>-15.589151009805203</v>
      </c>
    </row>
    <row r="49" spans="1:19" ht="18" customHeight="1">
      <c r="A49" s="698">
        <v>20</v>
      </c>
      <c r="B49" s="691" t="s">
        <v>352</v>
      </c>
      <c r="C49" s="248">
        <v>21.25346553570089</v>
      </c>
      <c r="D49" s="248">
        <v>40.828570044946957</v>
      </c>
      <c r="E49" s="248">
        <v>-28.70416304862956</v>
      </c>
      <c r="F49" s="248">
        <v>26.051312572938599</v>
      </c>
      <c r="G49" s="248">
        <v>-9.4580400084054332</v>
      </c>
      <c r="H49" s="248">
        <v>-27.08255569764999</v>
      </c>
      <c r="I49" s="248">
        <v>-15.491521393271713</v>
      </c>
      <c r="J49" s="248">
        <v>-2.1771734133141818</v>
      </c>
      <c r="K49" s="248">
        <v>-6.6388372524170292</v>
      </c>
      <c r="L49" s="248">
        <v>15.219689154968741</v>
      </c>
      <c r="M49" s="248">
        <v>6.1727858001493496</v>
      </c>
      <c r="N49" s="248">
        <v>-11.607732133220805</v>
      </c>
      <c r="O49" s="248">
        <v>26.207712360975144</v>
      </c>
      <c r="P49" s="248">
        <v>-0.24940861022546557</v>
      </c>
      <c r="Q49" s="248">
        <v>15.288873975527428</v>
      </c>
      <c r="R49" s="248">
        <v>-12.214293186794901</v>
      </c>
      <c r="S49" s="248">
        <v>6.6419810657443401</v>
      </c>
    </row>
    <row r="50" spans="1:19" ht="18" customHeight="1">
      <c r="A50" s="698">
        <v>26</v>
      </c>
      <c r="B50" s="691" t="s">
        <v>55</v>
      </c>
      <c r="C50" s="248">
        <v>-13.454825622291066</v>
      </c>
      <c r="D50" s="248">
        <v>7.535172723993333</v>
      </c>
      <c r="E50" s="248">
        <v>-9.0721317892890845</v>
      </c>
      <c r="F50" s="248">
        <v>48.274355104201547</v>
      </c>
      <c r="G50" s="248">
        <v>-0.98191756219868642</v>
      </c>
      <c r="H50" s="248">
        <v>-27.097113044927578</v>
      </c>
      <c r="I50" s="248">
        <v>2.1093474628367526</v>
      </c>
      <c r="J50" s="248">
        <v>4.3008069730143816E-2</v>
      </c>
      <c r="K50" s="248">
        <v>-57.608849019954619</v>
      </c>
      <c r="L50" s="248">
        <v>-3.02047711823481</v>
      </c>
      <c r="M50" s="248">
        <v>-33.243419702869645</v>
      </c>
      <c r="N50" s="248">
        <v>-11.979200700511639</v>
      </c>
      <c r="O50" s="248">
        <v>227.05031477012457</v>
      </c>
      <c r="P50" s="248">
        <v>-6.7602376731397467</v>
      </c>
      <c r="Q50" s="248">
        <v>30.187928311824553</v>
      </c>
      <c r="R50" s="248">
        <v>-18.712233426383527</v>
      </c>
      <c r="S50" s="248">
        <v>-7.3238525399710541</v>
      </c>
    </row>
    <row r="51" spans="1:19" ht="18" customHeight="1">
      <c r="A51" s="698">
        <v>28</v>
      </c>
      <c r="B51" s="691" t="s">
        <v>382</v>
      </c>
      <c r="C51" s="248">
        <v>-14.928636213304248</v>
      </c>
      <c r="D51" s="248">
        <v>3.2413471823410145</v>
      </c>
      <c r="E51" s="248">
        <v>-11.881668411627622</v>
      </c>
      <c r="F51" s="248">
        <v>53.517136724558753</v>
      </c>
      <c r="G51" s="248">
        <v>13.367579666294649</v>
      </c>
      <c r="H51" s="248">
        <v>-4.8240609256995022</v>
      </c>
      <c r="I51" s="248">
        <v>26.896917666994334</v>
      </c>
      <c r="J51" s="248">
        <v>18.824470788617511</v>
      </c>
      <c r="K51" s="248">
        <v>-48.947300463170563</v>
      </c>
      <c r="L51" s="248">
        <v>-6.1885336875486026</v>
      </c>
      <c r="M51" s="248">
        <v>-33.077159352862971</v>
      </c>
      <c r="N51" s="248">
        <v>-13.975911322204116</v>
      </c>
      <c r="O51" s="248">
        <v>189.58501511431476</v>
      </c>
      <c r="P51" s="248">
        <v>-8.0798416577241738</v>
      </c>
      <c r="Q51" s="248">
        <v>27.852003486298816</v>
      </c>
      <c r="R51" s="248">
        <v>-18.864662540660724</v>
      </c>
      <c r="S51" s="248">
        <v>-7.281002410554005</v>
      </c>
    </row>
    <row r="52" spans="1:19" ht="18" customHeight="1">
      <c r="A52" s="698">
        <v>29</v>
      </c>
      <c r="B52" s="691" t="s">
        <v>383</v>
      </c>
      <c r="C52" s="248">
        <v>1.0661135353398299</v>
      </c>
      <c r="D52" s="248">
        <v>9.1069467103926058</v>
      </c>
      <c r="E52" s="248">
        <v>-10.077925815694988</v>
      </c>
      <c r="F52" s="248">
        <v>13.797591580297563</v>
      </c>
      <c r="G52" s="248">
        <v>-1.2122699917165858</v>
      </c>
      <c r="H52" s="248">
        <v>-4.3942652718985347</v>
      </c>
      <c r="I52" s="248">
        <v>-11.243752808726393</v>
      </c>
      <c r="J52" s="248">
        <v>-29.044679798846097</v>
      </c>
      <c r="K52" s="248">
        <v>-9.6941755181460536</v>
      </c>
      <c r="L52" s="248">
        <v>-10.991761832128988</v>
      </c>
      <c r="M52" s="248">
        <v>-0.95743290215344334</v>
      </c>
      <c r="N52" s="248">
        <v>19.899654611704911</v>
      </c>
      <c r="O52" s="248">
        <v>12.36658791233738</v>
      </c>
      <c r="P52" s="248">
        <v>2.7553705051345245</v>
      </c>
      <c r="Q52" s="248">
        <v>9.2484669661396133</v>
      </c>
      <c r="R52" s="248">
        <v>5.9685432966779084</v>
      </c>
      <c r="S52" s="248">
        <v>5.0366413611446781E-2</v>
      </c>
    </row>
    <row r="53" spans="1:19" ht="18" customHeight="1">
      <c r="A53" s="699">
        <v>40</v>
      </c>
      <c r="B53" s="693" t="s">
        <v>356</v>
      </c>
      <c r="C53" s="249">
        <v>3.6368417302371281</v>
      </c>
      <c r="D53" s="249">
        <v>2.9363823681541001</v>
      </c>
      <c r="E53" s="249">
        <v>4.3232481064636508</v>
      </c>
      <c r="F53" s="249">
        <v>3.6573785433604344</v>
      </c>
      <c r="G53" s="249">
        <v>3.7695036194339337</v>
      </c>
      <c r="H53" s="249">
        <v>5.2371785834240736</v>
      </c>
      <c r="I53" s="249">
        <v>-3.266266216616398</v>
      </c>
      <c r="J53" s="249">
        <v>-1.8341818528146092</v>
      </c>
      <c r="K53" s="249">
        <v>-0.15187364648656665</v>
      </c>
      <c r="L53" s="249">
        <v>0.24329921657730846</v>
      </c>
      <c r="M53" s="249">
        <v>4.7955405518981031</v>
      </c>
      <c r="N53" s="249">
        <v>4.5720392108546726</v>
      </c>
      <c r="O53" s="249">
        <v>2.0214178020149909</v>
      </c>
      <c r="P53" s="249">
        <v>-0.48537841489119105</v>
      </c>
      <c r="Q53" s="249">
        <v>0.9800389402605969</v>
      </c>
      <c r="R53" s="249">
        <v>1.4832517921694821</v>
      </c>
      <c r="S53" s="249">
        <v>1.9839301165536671</v>
      </c>
    </row>
    <row r="54" spans="1:19" ht="18" customHeight="1">
      <c r="A54" s="698"/>
      <c r="B54" s="690" t="s">
        <v>384</v>
      </c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</row>
    <row r="55" spans="1:19" ht="18" customHeight="1">
      <c r="A55" s="698">
        <v>45</v>
      </c>
      <c r="B55" s="691" t="s">
        <v>226</v>
      </c>
      <c r="C55" s="248">
        <v>8.5860334122127124</v>
      </c>
      <c r="D55" s="248">
        <v>15.557480002830125</v>
      </c>
      <c r="E55" s="248">
        <v>13.143980903780905</v>
      </c>
      <c r="F55" s="248">
        <v>8.8071470614339944</v>
      </c>
      <c r="G55" s="248">
        <v>4.1092995036622781</v>
      </c>
      <c r="H55" s="248">
        <v>-9.8202299396499058</v>
      </c>
      <c r="I55" s="248">
        <v>-12.495739826681973</v>
      </c>
      <c r="J55" s="248">
        <v>-10.614850596306546</v>
      </c>
      <c r="K55" s="248">
        <v>-4.1186624389262239</v>
      </c>
      <c r="L55" s="248">
        <v>10.148692811355442</v>
      </c>
      <c r="M55" s="248">
        <v>19.919140068902518</v>
      </c>
      <c r="N55" s="248">
        <v>21.246959041731305</v>
      </c>
      <c r="O55" s="248">
        <v>24.518780057903843</v>
      </c>
      <c r="P55" s="248">
        <v>12.829819579339841</v>
      </c>
      <c r="Q55" s="248">
        <v>0.38305392797250981</v>
      </c>
      <c r="R55" s="248">
        <v>2.4775666144459363</v>
      </c>
      <c r="S55" s="248">
        <v>-5.4584385279089158</v>
      </c>
    </row>
    <row r="56" spans="1:19" ht="18" customHeight="1">
      <c r="A56" s="698">
        <v>50</v>
      </c>
      <c r="B56" s="691" t="s">
        <v>357</v>
      </c>
      <c r="C56" s="248">
        <v>-1.8790414478698669</v>
      </c>
      <c r="D56" s="248">
        <v>1.4589238958570894</v>
      </c>
      <c r="E56" s="248">
        <v>-0.58450273044110546</v>
      </c>
      <c r="F56" s="248">
        <v>4.4156364300051099</v>
      </c>
      <c r="G56" s="248">
        <v>3.7025649310231445</v>
      </c>
      <c r="H56" s="248">
        <v>-2.7036182170037226</v>
      </c>
      <c r="I56" s="248">
        <v>-2.9236594618359701</v>
      </c>
      <c r="J56" s="248">
        <v>-3.8739133169447437</v>
      </c>
      <c r="K56" s="248">
        <v>-1.2771716405697076</v>
      </c>
      <c r="L56" s="248">
        <v>0.75314414447253952</v>
      </c>
      <c r="M56" s="248">
        <v>-0.10129303344920126</v>
      </c>
      <c r="N56" s="248">
        <v>3.059450391445484</v>
      </c>
      <c r="O56" s="248">
        <v>0.30768745283398236</v>
      </c>
      <c r="P56" s="248">
        <v>6.3291212017748677</v>
      </c>
      <c r="Q56" s="248">
        <v>6.9549016677280528</v>
      </c>
      <c r="R56" s="248">
        <v>3.3666318023595654</v>
      </c>
      <c r="S56" s="248">
        <v>7.6385142356319102</v>
      </c>
    </row>
    <row r="57" spans="1:19" ht="18" customHeight="1">
      <c r="A57" s="698">
        <v>55</v>
      </c>
      <c r="B57" s="691" t="s">
        <v>358</v>
      </c>
      <c r="C57" s="248">
        <v>-23.728854247881959</v>
      </c>
      <c r="D57" s="248">
        <v>-4.2126376702644635</v>
      </c>
      <c r="E57" s="248">
        <v>-15.040395271273987</v>
      </c>
      <c r="F57" s="248">
        <v>14.259269000065045</v>
      </c>
      <c r="G57" s="248">
        <v>66.050468530577405</v>
      </c>
      <c r="H57" s="248">
        <v>44.872368274009929</v>
      </c>
      <c r="I57" s="248">
        <v>-91.976955216970936</v>
      </c>
      <c r="J57" s="248">
        <v>-93.153377684793909</v>
      </c>
      <c r="K57" s="248">
        <v>-86.57785124265844</v>
      </c>
      <c r="L57" s="248">
        <v>-69.304957515988733</v>
      </c>
      <c r="M57" s="248">
        <v>24.462523067280607</v>
      </c>
      <c r="N57" s="248">
        <v>859.12840591566885</v>
      </c>
      <c r="O57" s="248">
        <v>683.93508002535998</v>
      </c>
      <c r="P57" s="248">
        <v>247.27248435141891</v>
      </c>
      <c r="Q57" s="248">
        <v>123.27040480524158</v>
      </c>
      <c r="R57" s="248">
        <v>19.308008580182424</v>
      </c>
      <c r="S57" s="248">
        <v>-15.417664438475631</v>
      </c>
    </row>
    <row r="58" spans="1:19" ht="18" customHeight="1">
      <c r="A58" s="698">
        <v>60</v>
      </c>
      <c r="B58" s="691" t="s">
        <v>359</v>
      </c>
      <c r="C58" s="248">
        <v>1.4509632275070405</v>
      </c>
      <c r="D58" s="248">
        <v>3.1377534838399557</v>
      </c>
      <c r="E58" s="248">
        <v>-0.26676095876566608</v>
      </c>
      <c r="F58" s="248">
        <v>6.475416852851601</v>
      </c>
      <c r="G58" s="248">
        <v>9.0116954832279781</v>
      </c>
      <c r="H58" s="248">
        <v>12.487392401914699</v>
      </c>
      <c r="I58" s="248">
        <v>-17.477212007180164</v>
      </c>
      <c r="J58" s="248">
        <v>-16.501784063252334</v>
      </c>
      <c r="K58" s="248">
        <v>-1.6359131354540146</v>
      </c>
      <c r="L58" s="248">
        <v>-5.3995444180252257</v>
      </c>
      <c r="M58" s="248">
        <v>13.045125805719881</v>
      </c>
      <c r="N58" s="248">
        <v>17.43493799295457</v>
      </c>
      <c r="O58" s="248">
        <v>-1.5685994982021723</v>
      </c>
      <c r="P58" s="248">
        <v>11.371998148844288</v>
      </c>
      <c r="Q58" s="248">
        <v>21.273277078396923</v>
      </c>
      <c r="R58" s="248">
        <v>1.116358964302111</v>
      </c>
      <c r="S58" s="248">
        <v>-5.2078782554307201</v>
      </c>
    </row>
    <row r="59" spans="1:19" ht="18" customHeight="1">
      <c r="A59" s="698">
        <v>64</v>
      </c>
      <c r="B59" s="691" t="s">
        <v>360</v>
      </c>
      <c r="C59" s="248">
        <v>121.70532404543724</v>
      </c>
      <c r="D59" s="248">
        <v>-0.77582061809710057</v>
      </c>
      <c r="E59" s="248">
        <v>59.121118240815292</v>
      </c>
      <c r="F59" s="248">
        <v>60.52659380432732</v>
      </c>
      <c r="G59" s="248">
        <v>-21.559330277211487</v>
      </c>
      <c r="H59" s="248">
        <v>29.119069214640959</v>
      </c>
      <c r="I59" s="248">
        <v>13.724690286547858</v>
      </c>
      <c r="J59" s="248">
        <v>26.863215655669425</v>
      </c>
      <c r="K59" s="248">
        <v>11.538758966877039</v>
      </c>
      <c r="L59" s="248">
        <v>4.7872555671463868</v>
      </c>
      <c r="M59" s="248">
        <v>6.9239382207256783</v>
      </c>
      <c r="N59" s="248">
        <v>8.9420589231825609</v>
      </c>
      <c r="O59" s="248">
        <v>4.8568908313402881</v>
      </c>
      <c r="P59" s="248">
        <v>13.748906368442636</v>
      </c>
      <c r="Q59" s="248">
        <v>28.50902652105416</v>
      </c>
      <c r="R59" s="248">
        <v>14.318472295901131</v>
      </c>
      <c r="S59" s="248">
        <v>15.58860931722943</v>
      </c>
    </row>
    <row r="60" spans="1:19" ht="18" customHeight="1">
      <c r="A60" s="698">
        <v>65</v>
      </c>
      <c r="B60" s="691" t="s">
        <v>361</v>
      </c>
      <c r="C60" s="248">
        <v>-1.92476625456659</v>
      </c>
      <c r="D60" s="248">
        <v>13.432647543273468</v>
      </c>
      <c r="E60" s="248">
        <v>6.6009729075807044</v>
      </c>
      <c r="F60" s="248">
        <v>18.462001448148246</v>
      </c>
      <c r="G60" s="248">
        <v>8.5437168541540487</v>
      </c>
      <c r="H60" s="248">
        <v>-0.3632408020554645</v>
      </c>
      <c r="I60" s="248">
        <v>-1.9329619693063571</v>
      </c>
      <c r="J60" s="248">
        <v>-1.7486449522673198</v>
      </c>
      <c r="K60" s="248">
        <v>5.8129247163141606</v>
      </c>
      <c r="L60" s="248">
        <v>17.228566963360905</v>
      </c>
      <c r="M60" s="248">
        <v>21.735977245672402</v>
      </c>
      <c r="N60" s="248">
        <v>10.346342357974624</v>
      </c>
      <c r="O60" s="248">
        <v>6.8446963060853072</v>
      </c>
      <c r="P60" s="248">
        <v>2.4455608747469215</v>
      </c>
      <c r="Q60" s="248">
        <v>-5.4367171755676624</v>
      </c>
      <c r="R60" s="248">
        <v>3.5811664567543255</v>
      </c>
      <c r="S60" s="248">
        <v>6.3357133675136401</v>
      </c>
    </row>
    <row r="61" spans="1:19" ht="18" customHeight="1">
      <c r="A61" s="698">
        <v>71</v>
      </c>
      <c r="B61" s="691" t="s">
        <v>362</v>
      </c>
      <c r="C61" s="248">
        <v>-0.62667537759772962</v>
      </c>
      <c r="D61" s="248">
        <v>5.073329839929408</v>
      </c>
      <c r="E61" s="248">
        <v>3.6161003197102692</v>
      </c>
      <c r="F61" s="248">
        <v>1.8149464565623941</v>
      </c>
      <c r="G61" s="248">
        <v>0.9861582875297481</v>
      </c>
      <c r="H61" s="248">
        <v>-8.0688642544349261</v>
      </c>
      <c r="I61" s="248">
        <v>-9.1905615435493253</v>
      </c>
      <c r="J61" s="248">
        <v>-8.5422841477109319</v>
      </c>
      <c r="K61" s="248">
        <v>-6.4091938264022712</v>
      </c>
      <c r="L61" s="248">
        <v>-0.98106881751184316</v>
      </c>
      <c r="M61" s="248">
        <v>2.6121359080545137</v>
      </c>
      <c r="N61" s="248">
        <v>2.3434935001169999</v>
      </c>
      <c r="O61" s="248">
        <v>7.7692206595683766</v>
      </c>
      <c r="P61" s="248">
        <v>4.5941524681109014</v>
      </c>
      <c r="Q61" s="248">
        <v>-1.8732612227576939</v>
      </c>
      <c r="R61" s="248">
        <v>3.6472781901088602</v>
      </c>
      <c r="S61" s="248">
        <v>-3.107279743756175</v>
      </c>
    </row>
    <row r="62" spans="1:19" ht="18" customHeight="1">
      <c r="A62" s="698">
        <v>75</v>
      </c>
      <c r="B62" s="691" t="s">
        <v>87</v>
      </c>
      <c r="C62" s="248">
        <v>5.2804200031467907</v>
      </c>
      <c r="D62" s="248">
        <v>-15.150556456915677</v>
      </c>
      <c r="E62" s="248">
        <v>9.1762768781330717</v>
      </c>
      <c r="F62" s="248">
        <v>-21.401641060811983</v>
      </c>
      <c r="G62" s="248">
        <v>26.683509859482136</v>
      </c>
      <c r="H62" s="248">
        <v>17.182533835596093</v>
      </c>
      <c r="I62" s="248">
        <v>-38.405070103586795</v>
      </c>
      <c r="J62" s="248">
        <v>14.076038861100827</v>
      </c>
      <c r="K62" s="248">
        <v>3.6750696264738369</v>
      </c>
      <c r="L62" s="248">
        <v>2.7250675557096704</v>
      </c>
      <c r="M62" s="248">
        <v>63.268381643777857</v>
      </c>
      <c r="N62" s="248">
        <v>14.087130518050683</v>
      </c>
      <c r="O62" s="248">
        <v>-30.714726088813471</v>
      </c>
      <c r="P62" s="248">
        <v>-15.328631399484415</v>
      </c>
      <c r="Q62" s="248">
        <v>10.328929914783892</v>
      </c>
      <c r="R62" s="248">
        <v>4.0307597713789667</v>
      </c>
      <c r="S62" s="248">
        <v>4.828719204403642</v>
      </c>
    </row>
    <row r="63" spans="1:19" ht="18" customHeight="1">
      <c r="A63" s="698">
        <v>80</v>
      </c>
      <c r="B63" s="691" t="s">
        <v>385</v>
      </c>
      <c r="C63" s="248">
        <v>4.8106073378950454</v>
      </c>
      <c r="D63" s="248">
        <v>-4.7205215478141715</v>
      </c>
      <c r="E63" s="248">
        <v>-7.8276018440902817</v>
      </c>
      <c r="F63" s="248">
        <v>2.8141824333193677</v>
      </c>
      <c r="G63" s="248">
        <v>17.22656322288536</v>
      </c>
      <c r="H63" s="248">
        <v>22.911570278051396</v>
      </c>
      <c r="I63" s="248">
        <v>-68.766362514250858</v>
      </c>
      <c r="J63" s="248">
        <v>-3.4601876538544407</v>
      </c>
      <c r="K63" s="248">
        <v>2.8153202903637542</v>
      </c>
      <c r="L63" s="248">
        <v>-5.8892810360226981</v>
      </c>
      <c r="M63" s="248">
        <v>252.93253664767201</v>
      </c>
      <c r="N63" s="248">
        <v>1.9658839808100792</v>
      </c>
      <c r="O63" s="248">
        <v>-18.813676937009237</v>
      </c>
      <c r="P63" s="248">
        <v>-10.245707089636035</v>
      </c>
      <c r="Q63" s="248">
        <v>-2.9018899501671691</v>
      </c>
      <c r="R63" s="248">
        <v>0.44346572091775727</v>
      </c>
      <c r="S63" s="248">
        <v>7.1218678807565938</v>
      </c>
    </row>
    <row r="64" spans="1:19" ht="18" customHeight="1">
      <c r="A64" s="698">
        <v>85</v>
      </c>
      <c r="B64" s="691" t="s">
        <v>386</v>
      </c>
      <c r="C64" s="248">
        <v>-2.2771907525557467</v>
      </c>
      <c r="D64" s="248">
        <v>-6.2252321283806644E-2</v>
      </c>
      <c r="E64" s="248">
        <v>0.32002172575731347</v>
      </c>
      <c r="F64" s="248">
        <v>2.7016717695726555</v>
      </c>
      <c r="G64" s="248">
        <v>7.5740188109060691</v>
      </c>
      <c r="H64" s="248">
        <v>7.7604663525369766</v>
      </c>
      <c r="I64" s="248">
        <v>23.651144579584148</v>
      </c>
      <c r="J64" s="248">
        <v>25.598257860160722</v>
      </c>
      <c r="K64" s="248">
        <v>2.9444453807504933</v>
      </c>
      <c r="L64" s="248">
        <v>-5.668990036653021</v>
      </c>
      <c r="M64" s="248">
        <v>-10.602769804663826</v>
      </c>
      <c r="N64" s="248">
        <v>-15.082796852595914</v>
      </c>
      <c r="O64" s="248">
        <v>-1.3165334974294396</v>
      </c>
      <c r="P64" s="248">
        <v>0.9171472365522515</v>
      </c>
      <c r="Q64" s="248">
        <v>-7.8290298832397358</v>
      </c>
      <c r="R64" s="248">
        <v>-6.5571056695461589</v>
      </c>
      <c r="S64" s="248">
        <v>-5.76998065057448</v>
      </c>
    </row>
    <row r="65" spans="1:19" ht="18" customHeight="1">
      <c r="A65" s="698">
        <v>91</v>
      </c>
      <c r="B65" s="691" t="s">
        <v>365</v>
      </c>
      <c r="C65" s="248">
        <v>24.064765354656537</v>
      </c>
      <c r="D65" s="248">
        <v>10.962012542497291</v>
      </c>
      <c r="E65" s="248">
        <v>-13.398072372555047</v>
      </c>
      <c r="F65" s="248">
        <v>-16.502722430968607</v>
      </c>
      <c r="G65" s="248">
        <v>-29.35752593832953</v>
      </c>
      <c r="H65" s="248">
        <v>-15.055222667589319</v>
      </c>
      <c r="I65" s="248">
        <v>-6.4073867762282077</v>
      </c>
      <c r="J65" s="248">
        <v>-12.919377138361487</v>
      </c>
      <c r="K65" s="248">
        <v>-1.7110804843804783</v>
      </c>
      <c r="L65" s="248">
        <v>-9.9583213561601376</v>
      </c>
      <c r="M65" s="248">
        <v>22.697953155128324</v>
      </c>
      <c r="N65" s="248">
        <v>-16.762896736948697</v>
      </c>
      <c r="O65" s="248">
        <v>-39.605369357675627</v>
      </c>
      <c r="P65" s="248">
        <v>-34.922453945251078</v>
      </c>
      <c r="Q65" s="248">
        <v>-48.050195744719247</v>
      </c>
      <c r="R65" s="248">
        <v>-31.385936754773279</v>
      </c>
      <c r="S65" s="248">
        <v>-10.838095831227557</v>
      </c>
    </row>
    <row r="66" spans="1:19" ht="18" customHeight="1">
      <c r="A66" s="698">
        <v>97</v>
      </c>
      <c r="B66" s="691" t="s">
        <v>387</v>
      </c>
      <c r="C66" s="248">
        <v>-9.8435010642268779</v>
      </c>
      <c r="D66" s="248">
        <v>22.114584042497619</v>
      </c>
      <c r="E66" s="248">
        <v>18.967562332107391</v>
      </c>
      <c r="F66" s="248">
        <v>32.266148283397847</v>
      </c>
      <c r="G66" s="248">
        <v>23.351853801180191</v>
      </c>
      <c r="H66" s="248">
        <v>19.863436552069992</v>
      </c>
      <c r="I66" s="248">
        <v>18.238147958873398</v>
      </c>
      <c r="J66" s="248">
        <v>17.626585545196004</v>
      </c>
      <c r="K66" s="248">
        <v>21.025501540544276</v>
      </c>
      <c r="L66" s="248">
        <v>16.13603992608601</v>
      </c>
      <c r="M66" s="248">
        <v>15.908026707576607</v>
      </c>
      <c r="N66" s="248">
        <v>3.8419087918804884</v>
      </c>
      <c r="O66" s="248">
        <v>0.98853871281414651</v>
      </c>
      <c r="P66" s="248">
        <v>-5.2067454909789816</v>
      </c>
      <c r="Q66" s="248">
        <v>-11.5603753551342</v>
      </c>
      <c r="R66" s="248">
        <v>-2.1168502345993101</v>
      </c>
      <c r="S66" s="248">
        <v>1.4886183223392857</v>
      </c>
    </row>
    <row r="67" spans="1:19" ht="18" customHeight="1">
      <c r="A67" s="699"/>
      <c r="B67" s="693" t="s">
        <v>388</v>
      </c>
      <c r="C67" s="249">
        <v>78.725956116536366</v>
      </c>
      <c r="D67" s="249">
        <v>30.630883307705226</v>
      </c>
      <c r="E67" s="249">
        <v>-18.546060943527841</v>
      </c>
      <c r="F67" s="249">
        <v>20.407209734515863</v>
      </c>
      <c r="G67" s="249">
        <v>-18.430869313157206</v>
      </c>
      <c r="H67" s="249">
        <v>43.284453010656087</v>
      </c>
      <c r="I67" s="249">
        <v>45.534378046151303</v>
      </c>
      <c r="J67" s="249">
        <v>14.808712922798129</v>
      </c>
      <c r="K67" s="249">
        <v>-37.306024869486329</v>
      </c>
      <c r="L67" s="249">
        <v>-40.647502431761765</v>
      </c>
      <c r="M67" s="249">
        <v>10.930575811874533</v>
      </c>
      <c r="N67" s="249">
        <v>-11.637092709012165</v>
      </c>
      <c r="O67" s="249">
        <v>76.747926066591248</v>
      </c>
      <c r="P67" s="249">
        <v>-3.7197193315753885</v>
      </c>
      <c r="Q67" s="249">
        <v>-33.517916423148222</v>
      </c>
      <c r="R67" s="249">
        <v>-20.958443637872037</v>
      </c>
      <c r="S67" s="249">
        <v>16.933495759558383</v>
      </c>
    </row>
    <row r="68" spans="1:19" ht="18" customHeight="1">
      <c r="A68" s="244"/>
      <c r="C68" s="250"/>
      <c r="D68" s="250"/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  <c r="R68" s="250"/>
      <c r="S68" s="250"/>
    </row>
    <row r="69" spans="1:19" ht="18" customHeight="1">
      <c r="A69" s="244"/>
      <c r="B69" s="694" t="s">
        <v>89</v>
      </c>
      <c r="C69" s="251">
        <v>11.37513908807497</v>
      </c>
      <c r="D69" s="251">
        <v>7.1564050793223588</v>
      </c>
      <c r="E69" s="251">
        <v>-0.50838241580988264</v>
      </c>
      <c r="F69" s="251">
        <v>7.6912682648487385</v>
      </c>
      <c r="G69" s="251">
        <v>3.7162249963118343</v>
      </c>
      <c r="H69" s="251">
        <v>7.0875718238156082</v>
      </c>
      <c r="I69" s="251">
        <v>-9.512793619749683</v>
      </c>
      <c r="J69" s="251">
        <v>-10.003495529914941</v>
      </c>
      <c r="K69" s="251">
        <v>-14.815781677326466</v>
      </c>
      <c r="L69" s="251">
        <v>-14.751066243068756</v>
      </c>
      <c r="M69" s="251">
        <v>12.876564720005756</v>
      </c>
      <c r="N69" s="251">
        <v>11.388064361451523</v>
      </c>
      <c r="O69" s="251">
        <v>15.947022851341819</v>
      </c>
      <c r="P69" s="251">
        <v>11.600001942121052</v>
      </c>
      <c r="Q69" s="251">
        <v>0.32645374109032677</v>
      </c>
      <c r="R69" s="251">
        <v>2.6587778738074164E-2</v>
      </c>
      <c r="S69" s="251">
        <v>2.1606415873773654</v>
      </c>
    </row>
    <row r="71" spans="1:19">
      <c r="A71" s="214" t="s">
        <v>440</v>
      </c>
    </row>
    <row r="72" spans="1:19">
      <c r="A72" s="213" t="s">
        <v>397</v>
      </c>
    </row>
  </sheetData>
  <mergeCells count="2">
    <mergeCell ref="A1:S1"/>
    <mergeCell ref="A37:S37"/>
  </mergeCells>
  <printOptions horizontalCentered="1" verticalCentered="1"/>
  <pageMargins left="0" right="0" top="0.98425196850393704" bottom="0.39370078740157483" header="0" footer="0"/>
  <pageSetup paperSize="9" scale="67" firstPageNumber="15" fitToWidth="0" fitToHeight="2" orientation="landscape" useFirstPageNumber="1" r:id="rId1"/>
  <headerFooter>
    <oddHeader>&amp;L&amp;G&amp;R&amp;G</oddHeader>
    <oddFooter xml:space="preserve">&amp;C&amp;"Arial Black,Normal"&amp;12&amp;K03+000&amp;P&amp;R&amp;"Arial Black,Gras"&amp;14&amp;K03+000Janvier 2024 | N°53&amp;G       </oddFooter>
  </headerFooter>
  <rowBreaks count="1" manualBreakCount="1">
    <brk id="36" max="16383" man="1"/>
  </rowBreaks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47">
    <tabColor rgb="FF00B0F0"/>
  </sheetPr>
  <dimension ref="A1:M65"/>
  <sheetViews>
    <sheetView zoomScale="90" zoomScaleNormal="90" zoomScaleSheetLayoutView="70" zoomScalePageLayoutView="70" workbookViewId="0">
      <selection activeCell="C42" sqref="C42"/>
    </sheetView>
  </sheetViews>
  <sheetFormatPr baseColWidth="10" defaultColWidth="5" defaultRowHeight="13.2"/>
  <cols>
    <col min="1" max="1" width="7.33203125" style="257" customWidth="1"/>
    <col min="2" max="2" width="44.6640625" style="257" customWidth="1"/>
    <col min="3" max="6" width="12.6640625" style="257" customWidth="1"/>
    <col min="7" max="7" width="14.6640625" style="257" customWidth="1"/>
    <col min="8" max="8" width="5.6640625" style="257" bestFit="1" customWidth="1"/>
    <col min="9" max="9" width="7.5546875" style="257" customWidth="1"/>
    <col min="10" max="10" width="7.5546875" style="257" bestFit="1" customWidth="1"/>
    <col min="11" max="11" width="6.6640625" style="257" bestFit="1" customWidth="1"/>
    <col min="12" max="12" width="7.33203125" style="257" customWidth="1"/>
    <col min="13" max="13" width="6.44140625" style="257" customWidth="1"/>
    <col min="14" max="16384" width="5" style="257"/>
  </cols>
  <sheetData>
    <row r="1" spans="1:13" ht="25.5" customHeight="1" thickBot="1">
      <c r="A1" s="788" t="s">
        <v>399</v>
      </c>
      <c r="B1" s="788"/>
      <c r="C1" s="788"/>
      <c r="D1" s="788"/>
      <c r="E1" s="788"/>
      <c r="F1" s="788"/>
      <c r="G1" s="252"/>
    </row>
    <row r="2" spans="1:13" ht="21" customHeight="1" thickBot="1">
      <c r="A2" s="258" t="s">
        <v>286</v>
      </c>
      <c r="B2" s="259" t="s">
        <v>284</v>
      </c>
      <c r="C2" s="253">
        <v>40547</v>
      </c>
      <c r="D2" s="253">
        <v>40913</v>
      </c>
      <c r="E2" s="253">
        <v>41279</v>
      </c>
      <c r="F2" s="253">
        <v>41645</v>
      </c>
      <c r="G2" s="260"/>
    </row>
    <row r="3" spans="1:13">
      <c r="A3" s="261"/>
      <c r="B3" s="262"/>
      <c r="C3" s="263" t="s">
        <v>289</v>
      </c>
      <c r="D3" s="264" t="s">
        <v>289</v>
      </c>
      <c r="E3" s="264" t="s">
        <v>289</v>
      </c>
      <c r="F3" s="264" t="s">
        <v>289</v>
      </c>
    </row>
    <row r="4" spans="1:13" ht="26.4">
      <c r="A4" s="265">
        <v>15</v>
      </c>
      <c r="B4" s="254" t="s">
        <v>278</v>
      </c>
      <c r="C4" s="266">
        <v>12.6</v>
      </c>
      <c r="D4" s="264">
        <v>16</v>
      </c>
      <c r="E4" s="264">
        <v>28.6</v>
      </c>
      <c r="F4" s="264">
        <v>45.9</v>
      </c>
    </row>
    <row r="5" spans="1:13">
      <c r="A5" s="265">
        <v>16</v>
      </c>
      <c r="B5" s="255" t="s">
        <v>270</v>
      </c>
      <c r="C5" s="266">
        <v>12.7</v>
      </c>
      <c r="D5" s="264">
        <v>16.100000000000001</v>
      </c>
      <c r="E5" s="264">
        <v>8.1999999999999993</v>
      </c>
      <c r="F5" s="264">
        <v>5.7</v>
      </c>
      <c r="G5" s="267"/>
      <c r="I5" s="268"/>
    </row>
    <row r="6" spans="1:13">
      <c r="A6" s="265">
        <v>17</v>
      </c>
      <c r="B6" s="255" t="s">
        <v>271</v>
      </c>
      <c r="C6" s="266">
        <v>32.9</v>
      </c>
      <c r="D6" s="264">
        <v>17.5</v>
      </c>
      <c r="E6" s="264">
        <v>24.2</v>
      </c>
      <c r="F6" s="264">
        <v>7.1</v>
      </c>
      <c r="G6" s="267"/>
    </row>
    <row r="7" spans="1:13">
      <c r="A7" s="265">
        <v>18</v>
      </c>
      <c r="B7" s="255" t="s">
        <v>336</v>
      </c>
      <c r="C7" s="266">
        <v>11.8</v>
      </c>
      <c r="D7" s="264">
        <v>14.3</v>
      </c>
      <c r="E7" s="264">
        <v>14.3</v>
      </c>
      <c r="F7" s="264">
        <v>21.6</v>
      </c>
      <c r="G7" s="267"/>
    </row>
    <row r="8" spans="1:13">
      <c r="A8" s="265">
        <v>19</v>
      </c>
      <c r="B8" s="255" t="s">
        <v>272</v>
      </c>
      <c r="C8" s="266">
        <v>1.4</v>
      </c>
      <c r="D8" s="264">
        <v>1.6</v>
      </c>
      <c r="E8" s="264">
        <v>1.7</v>
      </c>
      <c r="F8" s="264">
        <v>0.7</v>
      </c>
      <c r="G8" s="269"/>
    </row>
    <row r="9" spans="1:13">
      <c r="A9" s="265">
        <v>20</v>
      </c>
      <c r="B9" s="255" t="s">
        <v>273</v>
      </c>
      <c r="C9" s="266">
        <v>0</v>
      </c>
      <c r="D9" s="264">
        <v>0.1</v>
      </c>
      <c r="E9" s="264">
        <v>2.5</v>
      </c>
      <c r="F9" s="264">
        <v>0.1</v>
      </c>
      <c r="G9" s="270"/>
      <c r="I9" s="271"/>
      <c r="J9" s="271"/>
    </row>
    <row r="10" spans="1:13" ht="26.4">
      <c r="A10" s="265">
        <v>21</v>
      </c>
      <c r="B10" s="254" t="s">
        <v>279</v>
      </c>
      <c r="C10" s="266">
        <v>0.2</v>
      </c>
      <c r="D10" s="264">
        <v>0.4</v>
      </c>
      <c r="E10" s="264">
        <v>0</v>
      </c>
      <c r="F10" s="264">
        <v>0</v>
      </c>
      <c r="G10" s="270"/>
    </row>
    <row r="11" spans="1:13" ht="26.4">
      <c r="A11" s="265">
        <v>22</v>
      </c>
      <c r="B11" s="254" t="s">
        <v>280</v>
      </c>
      <c r="C11" s="266">
        <v>0.2</v>
      </c>
      <c r="D11" s="264">
        <v>0.2</v>
      </c>
      <c r="E11" s="264">
        <v>0</v>
      </c>
      <c r="F11" s="264">
        <v>0.1</v>
      </c>
      <c r="G11" s="267"/>
      <c r="I11" s="272"/>
      <c r="J11" s="272"/>
      <c r="K11" s="272"/>
      <c r="L11" s="272"/>
      <c r="M11" s="272"/>
    </row>
    <row r="12" spans="1:13" ht="26.4">
      <c r="A12" s="265">
        <v>24</v>
      </c>
      <c r="B12" s="254" t="s">
        <v>282</v>
      </c>
      <c r="C12" s="266">
        <v>5.7</v>
      </c>
      <c r="D12" s="264">
        <v>3.4</v>
      </c>
      <c r="E12" s="264">
        <v>3.2</v>
      </c>
      <c r="F12" s="264">
        <v>3.1</v>
      </c>
      <c r="G12" s="267"/>
      <c r="I12" s="271"/>
      <c r="J12" s="271"/>
      <c r="K12" s="271"/>
      <c r="L12" s="271"/>
      <c r="M12" s="273"/>
    </row>
    <row r="13" spans="1:13" ht="26.4">
      <c r="A13" s="265">
        <v>25</v>
      </c>
      <c r="B13" s="254" t="s">
        <v>281</v>
      </c>
      <c r="C13" s="266">
        <v>0.7</v>
      </c>
      <c r="D13" s="264">
        <v>1.1000000000000001</v>
      </c>
      <c r="E13" s="264">
        <v>0.8</v>
      </c>
      <c r="F13" s="264">
        <v>0.5</v>
      </c>
      <c r="G13" s="267"/>
      <c r="I13" s="271"/>
      <c r="J13" s="271"/>
      <c r="K13" s="271"/>
      <c r="L13" s="271"/>
      <c r="M13" s="273"/>
    </row>
    <row r="14" spans="1:13">
      <c r="A14" s="265">
        <v>26</v>
      </c>
      <c r="B14" s="255" t="s">
        <v>274</v>
      </c>
      <c r="C14" s="266">
        <v>19.3</v>
      </c>
      <c r="D14" s="264">
        <v>24.4</v>
      </c>
      <c r="E14" s="264">
        <v>15.9</v>
      </c>
      <c r="F14" s="264">
        <v>10.7</v>
      </c>
      <c r="G14" s="267"/>
      <c r="I14" s="271"/>
      <c r="J14" s="271"/>
      <c r="K14" s="271"/>
      <c r="L14" s="271"/>
      <c r="M14" s="273"/>
    </row>
    <row r="15" spans="1:13">
      <c r="A15" s="265">
        <v>28</v>
      </c>
      <c r="B15" s="255" t="s">
        <v>275</v>
      </c>
      <c r="C15" s="266">
        <v>0.4</v>
      </c>
      <c r="D15" s="264">
        <v>2.4</v>
      </c>
      <c r="E15" s="264">
        <v>0.5</v>
      </c>
      <c r="F15" s="264">
        <v>3</v>
      </c>
      <c r="G15" s="267"/>
    </row>
    <row r="16" spans="1:13" ht="26.4">
      <c r="A16" s="265">
        <v>33</v>
      </c>
      <c r="B16" s="254" t="s">
        <v>283</v>
      </c>
      <c r="C16" s="266">
        <v>0.1</v>
      </c>
      <c r="D16" s="264">
        <v>0.2</v>
      </c>
      <c r="E16" s="264">
        <v>0.1</v>
      </c>
      <c r="F16" s="264">
        <v>0</v>
      </c>
      <c r="G16" s="267"/>
    </row>
    <row r="17" spans="1:7">
      <c r="A17" s="265">
        <v>36</v>
      </c>
      <c r="B17" s="255" t="s">
        <v>276</v>
      </c>
      <c r="C17" s="266">
        <v>1.6</v>
      </c>
      <c r="D17" s="264">
        <v>1.9</v>
      </c>
      <c r="E17" s="264">
        <v>0.1</v>
      </c>
      <c r="F17" s="264">
        <v>0</v>
      </c>
      <c r="G17" s="267"/>
    </row>
    <row r="18" spans="1:7">
      <c r="A18" s="265">
        <v>37</v>
      </c>
      <c r="B18" s="255" t="s">
        <v>277</v>
      </c>
      <c r="C18" s="266">
        <v>0.3</v>
      </c>
      <c r="D18" s="264">
        <v>0.3</v>
      </c>
      <c r="E18" s="264">
        <v>0</v>
      </c>
      <c r="F18" s="264">
        <v>0</v>
      </c>
      <c r="G18" s="267"/>
    </row>
    <row r="19" spans="1:7">
      <c r="A19" s="274"/>
      <c r="B19" s="255"/>
      <c r="C19" s="275"/>
      <c r="D19" s="275"/>
      <c r="E19" s="275"/>
      <c r="F19" s="276"/>
      <c r="G19" s="267"/>
    </row>
    <row r="20" spans="1:7">
      <c r="A20" s="277"/>
      <c r="B20" s="278" t="s">
        <v>195</v>
      </c>
      <c r="C20" s="279">
        <v>100</v>
      </c>
      <c r="D20" s="279">
        <v>100</v>
      </c>
      <c r="E20" s="279">
        <v>100</v>
      </c>
      <c r="F20" s="280">
        <v>100</v>
      </c>
      <c r="G20" s="267"/>
    </row>
    <row r="21" spans="1:7" ht="13.8" thickBot="1">
      <c r="A21" s="281"/>
      <c r="B21" s="282"/>
      <c r="C21" s="283"/>
      <c r="D21" s="283"/>
      <c r="E21" s="283"/>
      <c r="F21" s="284"/>
      <c r="G21" s="267"/>
    </row>
    <row r="22" spans="1:7" ht="18" customHeight="1">
      <c r="B22" s="33" t="s">
        <v>403</v>
      </c>
      <c r="C22" s="267"/>
      <c r="D22" s="267"/>
      <c r="E22" s="285" t="s">
        <v>289</v>
      </c>
      <c r="F22" s="267"/>
      <c r="G22" s="267"/>
    </row>
    <row r="23" spans="1:7" ht="18" customHeight="1">
      <c r="B23" s="33"/>
      <c r="C23" s="267"/>
      <c r="D23" s="267"/>
      <c r="E23" s="285"/>
      <c r="F23" s="267"/>
      <c r="G23" s="267"/>
    </row>
    <row r="24" spans="1:7">
      <c r="A24" s="795"/>
      <c r="B24" s="795"/>
      <c r="C24" s="795"/>
      <c r="D24" s="795"/>
      <c r="E24" s="795"/>
      <c r="F24" s="795"/>
      <c r="G24" s="270"/>
    </row>
    <row r="64" ht="18" customHeight="1"/>
    <row r="65" hidden="1"/>
  </sheetData>
  <mergeCells count="2">
    <mergeCell ref="A1:F1"/>
    <mergeCell ref="A24:F24"/>
  </mergeCells>
  <printOptions horizontalCentered="1" verticalCentered="1"/>
  <pageMargins left="0" right="0" top="0.98425196850393704" bottom="0.39370078740157483" header="0" footer="0"/>
  <pageSetup paperSize="9" scale="85" firstPageNumber="17" orientation="portrait" useFirstPageNumber="1" r:id="rId1"/>
  <headerFooter>
    <oddHeader>&amp;L&amp;G&amp;R&amp;G</oddHeader>
    <oddFooter xml:space="preserve">&amp;C&amp;"Arial Black,Normal"&amp;12&amp;K03+000&amp;P&amp;R&amp;"Arial Black,Gras"&amp;14&amp;K03+000Janvier 2024 | N°53&amp;G       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48">
    <tabColor rgb="FF00B0F0"/>
  </sheetPr>
  <dimension ref="A1:I32"/>
  <sheetViews>
    <sheetView zoomScale="85" zoomScaleNormal="85" zoomScaleSheetLayoutView="40" zoomScalePageLayoutView="90" workbookViewId="0">
      <selection activeCell="I23" sqref="I23"/>
    </sheetView>
  </sheetViews>
  <sheetFormatPr baseColWidth="10" defaultColWidth="8.6640625" defaultRowHeight="13.2"/>
  <cols>
    <col min="1" max="1" width="7.33203125" style="257" customWidth="1"/>
    <col min="2" max="2" width="44.6640625" style="257" customWidth="1"/>
    <col min="3" max="8" width="10.33203125" style="257" customWidth="1"/>
    <col min="9" max="9" width="14.6640625" style="257" customWidth="1"/>
    <col min="10" max="16384" width="8.6640625" style="257"/>
  </cols>
  <sheetData>
    <row r="1" spans="1:9" ht="39" customHeight="1" thickBot="1">
      <c r="A1" s="796" t="s">
        <v>400</v>
      </c>
      <c r="B1" s="796"/>
      <c r="C1" s="796"/>
      <c r="D1" s="796"/>
      <c r="E1" s="796"/>
      <c r="F1" s="796"/>
      <c r="G1" s="796"/>
      <c r="H1" s="796"/>
      <c r="I1" s="286"/>
    </row>
    <row r="2" spans="1:9" ht="19.5" customHeight="1" thickBot="1">
      <c r="A2" s="797" t="s">
        <v>287</v>
      </c>
      <c r="B2" s="798"/>
      <c r="C2" s="799">
        <v>2013</v>
      </c>
      <c r="D2" s="800"/>
      <c r="E2" s="799">
        <v>2014</v>
      </c>
      <c r="F2" s="800"/>
      <c r="G2" s="801">
        <v>2015</v>
      </c>
      <c r="H2" s="800"/>
      <c r="I2" s="252"/>
    </row>
    <row r="3" spans="1:9" ht="30.75" customHeight="1" thickBot="1">
      <c r="A3" s="258" t="s">
        <v>286</v>
      </c>
      <c r="B3" s="259" t="s">
        <v>284</v>
      </c>
      <c r="C3" s="287" t="s">
        <v>404</v>
      </c>
      <c r="D3" s="288" t="s">
        <v>405</v>
      </c>
      <c r="E3" s="287" t="s">
        <v>404</v>
      </c>
      <c r="F3" s="288" t="s">
        <v>405</v>
      </c>
      <c r="G3" s="260" t="s">
        <v>404</v>
      </c>
      <c r="H3" s="289" t="s">
        <v>405</v>
      </c>
      <c r="I3" s="260"/>
    </row>
    <row r="4" spans="1:9">
      <c r="A4" s="261"/>
      <c r="B4" s="262"/>
      <c r="C4" s="290"/>
      <c r="D4" s="291"/>
      <c r="E4" s="290"/>
      <c r="F4" s="291"/>
      <c r="G4" s="292" t="s">
        <v>294</v>
      </c>
      <c r="H4" s="293" t="s">
        <v>294</v>
      </c>
    </row>
    <row r="5" spans="1:9" ht="26.4">
      <c r="A5" s="265">
        <v>15</v>
      </c>
      <c r="B5" s="254" t="s">
        <v>278</v>
      </c>
      <c r="C5" s="294">
        <v>59.6</v>
      </c>
      <c r="D5" s="264">
        <v>76.400000000000006</v>
      </c>
      <c r="E5" s="294">
        <v>120.1</v>
      </c>
      <c r="F5" s="264">
        <v>129.69999999999999</v>
      </c>
      <c r="G5" s="294">
        <v>78.400000000000006</v>
      </c>
      <c r="H5" s="264">
        <v>91.6</v>
      </c>
    </row>
    <row r="6" spans="1:9">
      <c r="A6" s="265">
        <v>16</v>
      </c>
      <c r="B6" s="255" t="s">
        <v>270</v>
      </c>
      <c r="C6" s="294">
        <v>100</v>
      </c>
      <c r="D6" s="264">
        <v>100</v>
      </c>
      <c r="E6" s="294">
        <v>113.9</v>
      </c>
      <c r="F6" s="264">
        <v>115</v>
      </c>
      <c r="G6" s="294">
        <v>95.5</v>
      </c>
      <c r="H6" s="264">
        <v>96.1</v>
      </c>
      <c r="I6" s="267"/>
    </row>
    <row r="7" spans="1:9">
      <c r="A7" s="265">
        <v>17</v>
      </c>
      <c r="B7" s="255" t="s">
        <v>271</v>
      </c>
      <c r="C7" s="294">
        <v>122.6</v>
      </c>
      <c r="D7" s="264">
        <v>124.8</v>
      </c>
      <c r="E7" s="294">
        <v>92.4</v>
      </c>
      <c r="F7" s="264">
        <v>92.5</v>
      </c>
      <c r="G7" s="294">
        <v>99</v>
      </c>
      <c r="H7" s="264">
        <v>100.2</v>
      </c>
      <c r="I7" s="267"/>
    </row>
    <row r="8" spans="1:9">
      <c r="A8" s="265">
        <v>18</v>
      </c>
      <c r="B8" s="255" t="s">
        <v>336</v>
      </c>
      <c r="C8" s="294">
        <v>95.4</v>
      </c>
      <c r="D8" s="264">
        <v>92.4</v>
      </c>
      <c r="E8" s="294">
        <v>120.3</v>
      </c>
      <c r="F8" s="264">
        <v>122.8</v>
      </c>
      <c r="G8" s="294">
        <v>96</v>
      </c>
      <c r="H8" s="264">
        <v>95.8</v>
      </c>
      <c r="I8" s="267"/>
    </row>
    <row r="9" spans="1:9">
      <c r="A9" s="265">
        <v>19</v>
      </c>
      <c r="B9" s="255" t="s">
        <v>272</v>
      </c>
      <c r="C9" s="294">
        <v>98.8</v>
      </c>
      <c r="D9" s="264">
        <v>103.7</v>
      </c>
      <c r="E9" s="294">
        <v>99.5</v>
      </c>
      <c r="F9" s="264">
        <v>104.2</v>
      </c>
      <c r="G9" s="294">
        <v>106.3</v>
      </c>
      <c r="H9" s="264">
        <v>111.1</v>
      </c>
      <c r="I9" s="269"/>
    </row>
    <row r="10" spans="1:9">
      <c r="A10" s="265">
        <v>20</v>
      </c>
      <c r="B10" s="255" t="s">
        <v>273</v>
      </c>
      <c r="C10" s="294">
        <v>44.1</v>
      </c>
      <c r="D10" s="264">
        <v>46.5</v>
      </c>
      <c r="E10" s="294">
        <v>104.2</v>
      </c>
      <c r="F10" s="264">
        <v>104.2</v>
      </c>
      <c r="G10" s="294">
        <v>133.69999999999999</v>
      </c>
      <c r="H10" s="264">
        <v>134.9</v>
      </c>
      <c r="I10" s="270"/>
    </row>
    <row r="11" spans="1:9" ht="26.4">
      <c r="A11" s="265">
        <v>21</v>
      </c>
      <c r="B11" s="254" t="s">
        <v>279</v>
      </c>
      <c r="C11" s="294">
        <v>65</v>
      </c>
      <c r="D11" s="264">
        <v>65</v>
      </c>
      <c r="E11" s="294" t="s">
        <v>285</v>
      </c>
      <c r="F11" s="264" t="s">
        <v>285</v>
      </c>
      <c r="G11" s="294" t="s">
        <v>285</v>
      </c>
      <c r="H11" s="264" t="s">
        <v>285</v>
      </c>
      <c r="I11" s="270"/>
    </row>
    <row r="12" spans="1:9" ht="26.4">
      <c r="A12" s="265">
        <v>22</v>
      </c>
      <c r="B12" s="254" t="s">
        <v>280</v>
      </c>
      <c r="C12" s="294">
        <v>73.099999999999994</v>
      </c>
      <c r="D12" s="264">
        <v>73.099999999999994</v>
      </c>
      <c r="E12" s="294">
        <v>108.6</v>
      </c>
      <c r="F12" s="264">
        <v>108.6</v>
      </c>
      <c r="G12" s="294">
        <v>78.900000000000006</v>
      </c>
      <c r="H12" s="264">
        <v>78.900000000000006</v>
      </c>
      <c r="I12" s="267"/>
    </row>
    <row r="13" spans="1:9" ht="26.4">
      <c r="A13" s="265">
        <v>24</v>
      </c>
      <c r="B13" s="254" t="s">
        <v>282</v>
      </c>
      <c r="C13" s="294">
        <v>97</v>
      </c>
      <c r="D13" s="264">
        <v>110.8</v>
      </c>
      <c r="E13" s="294">
        <v>105.1</v>
      </c>
      <c r="F13" s="264">
        <v>103.2</v>
      </c>
      <c r="G13" s="294">
        <v>111.8</v>
      </c>
      <c r="H13" s="264">
        <v>117.8</v>
      </c>
      <c r="I13" s="267"/>
    </row>
    <row r="14" spans="1:9" ht="26.4">
      <c r="A14" s="265">
        <v>25</v>
      </c>
      <c r="B14" s="254" t="s">
        <v>281</v>
      </c>
      <c r="C14" s="294">
        <v>111.2</v>
      </c>
      <c r="D14" s="264">
        <v>120</v>
      </c>
      <c r="E14" s="294">
        <v>82.8</v>
      </c>
      <c r="F14" s="264">
        <v>85</v>
      </c>
      <c r="G14" s="294">
        <v>109.7</v>
      </c>
      <c r="H14" s="264">
        <v>115.2</v>
      </c>
      <c r="I14" s="267"/>
    </row>
    <row r="15" spans="1:9">
      <c r="A15" s="265">
        <v>26</v>
      </c>
      <c r="B15" s="255" t="s">
        <v>274</v>
      </c>
      <c r="C15" s="294">
        <v>94.8</v>
      </c>
      <c r="D15" s="264">
        <v>124</v>
      </c>
      <c r="E15" s="294">
        <v>85.7</v>
      </c>
      <c r="F15" s="264">
        <v>85.7</v>
      </c>
      <c r="G15" s="294">
        <v>113.3</v>
      </c>
      <c r="H15" s="264">
        <v>127.9</v>
      </c>
      <c r="I15" s="267"/>
    </row>
    <row r="16" spans="1:9">
      <c r="A16" s="265">
        <v>28</v>
      </c>
      <c r="B16" s="255" t="s">
        <v>275</v>
      </c>
      <c r="C16" s="294">
        <v>107.6</v>
      </c>
      <c r="D16" s="264">
        <v>107.6</v>
      </c>
      <c r="E16" s="294">
        <v>100</v>
      </c>
      <c r="F16" s="264">
        <v>100</v>
      </c>
      <c r="G16" s="294">
        <v>87.4</v>
      </c>
      <c r="H16" s="264">
        <v>87.4</v>
      </c>
      <c r="I16" s="267"/>
    </row>
    <row r="17" spans="1:9" ht="26.4">
      <c r="A17" s="265">
        <v>33</v>
      </c>
      <c r="B17" s="254" t="s">
        <v>283</v>
      </c>
      <c r="C17" s="294">
        <v>161</v>
      </c>
      <c r="D17" s="264">
        <v>161</v>
      </c>
      <c r="E17" s="294">
        <v>132.1</v>
      </c>
      <c r="F17" s="264">
        <v>141.69999999999999</v>
      </c>
      <c r="G17" s="294">
        <v>103.5</v>
      </c>
      <c r="H17" s="264">
        <v>108.3</v>
      </c>
      <c r="I17" s="267"/>
    </row>
    <row r="18" spans="1:9">
      <c r="A18" s="265">
        <v>36</v>
      </c>
      <c r="B18" s="255" t="s">
        <v>276</v>
      </c>
      <c r="C18" s="294">
        <v>75.2</v>
      </c>
      <c r="D18" s="264">
        <v>75.3</v>
      </c>
      <c r="E18" s="294">
        <v>38.5</v>
      </c>
      <c r="F18" s="264">
        <v>45.6</v>
      </c>
      <c r="G18" s="294">
        <v>115.7</v>
      </c>
      <c r="H18" s="264">
        <v>119.3</v>
      </c>
      <c r="I18" s="267"/>
    </row>
    <row r="19" spans="1:9">
      <c r="A19" s="265">
        <v>37</v>
      </c>
      <c r="B19" s="255" t="s">
        <v>277</v>
      </c>
      <c r="C19" s="294">
        <v>100</v>
      </c>
      <c r="D19" s="264">
        <v>100</v>
      </c>
      <c r="E19" s="294" t="s">
        <v>285</v>
      </c>
      <c r="F19" s="264" t="s">
        <v>285</v>
      </c>
      <c r="G19" s="294" t="s">
        <v>285</v>
      </c>
      <c r="H19" s="264" t="s">
        <v>285</v>
      </c>
      <c r="I19" s="267"/>
    </row>
    <row r="20" spans="1:9">
      <c r="A20" s="277"/>
      <c r="B20" s="255"/>
      <c r="C20" s="295"/>
      <c r="D20" s="296"/>
      <c r="E20" s="295"/>
      <c r="F20" s="296"/>
      <c r="G20" s="295"/>
      <c r="H20" s="296"/>
      <c r="I20" s="267"/>
    </row>
    <row r="21" spans="1:9">
      <c r="A21" s="277"/>
      <c r="B21" s="278" t="s">
        <v>288</v>
      </c>
      <c r="C21" s="297">
        <v>95.2</v>
      </c>
      <c r="D21" s="280">
        <v>105.6</v>
      </c>
      <c r="E21" s="297">
        <v>105.8</v>
      </c>
      <c r="F21" s="280">
        <v>109</v>
      </c>
      <c r="G21" s="297">
        <v>90.3</v>
      </c>
      <c r="H21" s="280">
        <v>93.9</v>
      </c>
      <c r="I21" s="267"/>
    </row>
    <row r="22" spans="1:9" ht="13.8" thickBot="1">
      <c r="A22" s="281"/>
      <c r="B22" s="282"/>
      <c r="C22" s="298"/>
      <c r="D22" s="284"/>
      <c r="E22" s="298"/>
      <c r="F22" s="284"/>
      <c r="G22" s="298"/>
      <c r="H22" s="284"/>
      <c r="I22" s="267"/>
    </row>
    <row r="23" spans="1:9" ht="17.100000000000001" customHeight="1">
      <c r="B23" s="33" t="s">
        <v>406</v>
      </c>
      <c r="C23" s="267"/>
      <c r="D23" s="267"/>
      <c r="E23" s="267"/>
      <c r="F23" s="267"/>
      <c r="G23" s="285" t="s">
        <v>289</v>
      </c>
      <c r="H23" s="267"/>
      <c r="I23" s="267"/>
    </row>
    <row r="24" spans="1:9">
      <c r="C24" s="270"/>
      <c r="D24" s="270"/>
      <c r="E24" s="270"/>
      <c r="F24" s="270"/>
      <c r="G24" s="270"/>
      <c r="H24" s="270"/>
      <c r="I24" s="270"/>
    </row>
    <row r="31" spans="1:9" ht="18" customHeight="1"/>
    <row r="32" spans="1:9" hidden="1"/>
  </sheetData>
  <mergeCells count="5">
    <mergeCell ref="A1:H1"/>
    <mergeCell ref="A2:B2"/>
    <mergeCell ref="C2:D2"/>
    <mergeCell ref="E2:F2"/>
    <mergeCell ref="G2:H2"/>
  </mergeCells>
  <printOptions horizontalCentered="1" verticalCentered="1"/>
  <pageMargins left="0" right="0" top="0.98425196850393704" bottom="0.39370078740157483" header="0" footer="0"/>
  <pageSetup paperSize="9" scale="80" firstPageNumber="18" orientation="portrait" useFirstPageNumber="1" r:id="rId1"/>
  <headerFooter>
    <oddHeader>&amp;L&amp;G&amp;R&amp;G</oddHeader>
    <oddFooter xml:space="preserve">&amp;C&amp;"Arial Black,Normal"&amp;12&amp;K03+000&amp;P&amp;R&amp;"Arial Black,Gras"&amp;14&amp;K03+000Janvier 2024 | N°53&amp;G     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1">
    <tabColor rgb="FF00B0F0"/>
  </sheetPr>
  <dimension ref="A1:Q34"/>
  <sheetViews>
    <sheetView showZeros="0" topLeftCell="A4" zoomScaleNormal="100" zoomScaleSheetLayoutView="90" zoomScalePageLayoutView="90" workbookViewId="0">
      <selection activeCell="D5" sqref="D5:Q28"/>
    </sheetView>
  </sheetViews>
  <sheetFormatPr baseColWidth="10" defaultColWidth="11.44140625" defaultRowHeight="12.75" customHeight="1"/>
  <cols>
    <col min="1" max="1" width="4.6640625" style="655" customWidth="1"/>
    <col min="2" max="2" width="10.6640625" style="33" customWidth="1"/>
    <col min="3" max="3" width="1.6640625" style="33" customWidth="1"/>
    <col min="4" max="4" width="10.6640625" style="33" customWidth="1"/>
    <col min="5" max="5" width="1.6640625" style="226" customWidth="1"/>
    <col min="6" max="6" width="10.6640625" style="33" customWidth="1"/>
    <col min="7" max="7" width="1.6640625" style="33" customWidth="1"/>
    <col min="8" max="8" width="10.6640625" style="33" customWidth="1"/>
    <col min="9" max="9" width="1.6640625" style="33" customWidth="1"/>
    <col min="10" max="10" width="9.33203125" style="33" customWidth="1"/>
    <col min="11" max="11" width="1.6640625" style="33" customWidth="1"/>
    <col min="12" max="12" width="9" style="33" customWidth="1"/>
    <col min="13" max="13" width="1.6640625" style="33" customWidth="1"/>
    <col min="14" max="14" width="9.44140625" style="33" customWidth="1"/>
    <col min="15" max="15" width="2" style="33" customWidth="1"/>
    <col min="16" max="16" width="9.6640625" style="33" customWidth="1"/>
    <col min="17" max="17" width="2" style="33" customWidth="1"/>
    <col min="18" max="16384" width="11.44140625" style="33"/>
  </cols>
  <sheetData>
    <row r="1" spans="1:17" ht="31.5" customHeight="1" thickBot="1">
      <c r="B1" s="805" t="s">
        <v>421</v>
      </c>
      <c r="C1" s="805"/>
      <c r="D1" s="805"/>
      <c r="E1" s="805"/>
      <c r="F1" s="805"/>
      <c r="G1" s="805"/>
      <c r="H1" s="805"/>
      <c r="I1" s="805"/>
      <c r="J1" s="805"/>
      <c r="K1" s="805"/>
      <c r="L1" s="805"/>
      <c r="M1" s="805"/>
      <c r="N1" s="805"/>
      <c r="O1" s="805"/>
      <c r="P1" s="805"/>
      <c r="Q1" s="805"/>
    </row>
    <row r="2" spans="1:17" ht="16.5" customHeight="1" thickBot="1">
      <c r="B2" s="806" t="s">
        <v>6</v>
      </c>
      <c r="C2" s="807"/>
      <c r="D2" s="810" t="s">
        <v>211</v>
      </c>
      <c r="E2" s="811"/>
      <c r="F2" s="811"/>
      <c r="G2" s="811"/>
      <c r="H2" s="811"/>
      <c r="I2" s="811"/>
      <c r="J2" s="811"/>
      <c r="K2" s="811"/>
      <c r="L2" s="811"/>
      <c r="M2" s="811"/>
      <c r="N2" s="811"/>
      <c r="O2" s="811"/>
      <c r="P2" s="811"/>
      <c r="Q2" s="812"/>
    </row>
    <row r="3" spans="1:17" ht="51.75" customHeight="1" thickBot="1">
      <c r="B3" s="808"/>
      <c r="C3" s="809"/>
      <c r="D3" s="814" t="s">
        <v>204</v>
      </c>
      <c r="E3" s="803"/>
      <c r="F3" s="802" t="s">
        <v>205</v>
      </c>
      <c r="G3" s="804"/>
      <c r="H3" s="802" t="s">
        <v>206</v>
      </c>
      <c r="I3" s="803"/>
      <c r="J3" s="802" t="s">
        <v>207</v>
      </c>
      <c r="K3" s="803"/>
      <c r="L3" s="802" t="s">
        <v>208</v>
      </c>
      <c r="M3" s="804"/>
      <c r="N3" s="803" t="s">
        <v>209</v>
      </c>
      <c r="O3" s="803"/>
      <c r="P3" s="802" t="s">
        <v>210</v>
      </c>
      <c r="Q3" s="813"/>
    </row>
    <row r="4" spans="1:17" ht="12.75" customHeight="1">
      <c r="B4" s="300" t="s">
        <v>7</v>
      </c>
      <c r="C4" s="301"/>
      <c r="D4" s="302"/>
      <c r="E4" s="303"/>
      <c r="F4" s="304"/>
      <c r="G4" s="305"/>
      <c r="H4" s="306"/>
      <c r="I4" s="306"/>
      <c r="J4" s="307"/>
      <c r="K4" s="305"/>
      <c r="L4" s="306"/>
      <c r="M4" s="306"/>
      <c r="N4" s="307"/>
      <c r="O4" s="305"/>
      <c r="P4" s="306"/>
      <c r="Q4" s="308"/>
    </row>
    <row r="5" spans="1:17" ht="12.75" customHeight="1">
      <c r="A5" s="655">
        <v>23</v>
      </c>
      <c r="B5" s="815">
        <v>44727</v>
      </c>
      <c r="C5" s="816"/>
      <c r="D5" s="309">
        <v>0.98268311390545815</v>
      </c>
      <c r="E5" s="310">
        <v>0</v>
      </c>
      <c r="F5" s="311">
        <v>1.4056305445832029</v>
      </c>
      <c r="G5" s="312">
        <v>0</v>
      </c>
      <c r="H5" s="311">
        <v>0.96407035346306458</v>
      </c>
      <c r="I5" s="310">
        <v>0</v>
      </c>
      <c r="J5" s="311">
        <v>0.68336064033094335</v>
      </c>
      <c r="K5" s="312">
        <v>0</v>
      </c>
      <c r="L5" s="311">
        <v>0.58421735775830985</v>
      </c>
      <c r="M5" s="310">
        <v>0</v>
      </c>
      <c r="N5" s="311">
        <v>5.7611861951856191E-2</v>
      </c>
      <c r="O5" s="312">
        <v>0</v>
      </c>
      <c r="P5" s="310">
        <v>2.0389802040554628E-3</v>
      </c>
      <c r="Q5" s="313">
        <v>0</v>
      </c>
    </row>
    <row r="6" spans="1:17" ht="12.75" customHeight="1">
      <c r="A6" s="655">
        <v>22</v>
      </c>
      <c r="B6" s="815">
        <v>44757</v>
      </c>
      <c r="C6" s="816"/>
      <c r="D6" s="309">
        <v>1.7566940312830681</v>
      </c>
      <c r="E6" s="310">
        <v>0</v>
      </c>
      <c r="F6" s="311">
        <v>1.5904111036970647</v>
      </c>
      <c r="G6" s="312">
        <v>0</v>
      </c>
      <c r="H6" s="311">
        <v>1.2666587391323869</v>
      </c>
      <c r="I6" s="310">
        <v>0</v>
      </c>
      <c r="J6" s="311">
        <v>2.261874238830841</v>
      </c>
      <c r="K6" s="312">
        <v>0</v>
      </c>
      <c r="L6" s="311">
        <v>0.95859062933725259</v>
      </c>
      <c r="M6" s="310">
        <v>0</v>
      </c>
      <c r="N6" s="311">
        <v>0.29177952478474101</v>
      </c>
      <c r="O6" s="312">
        <v>0</v>
      </c>
      <c r="P6" s="310">
        <v>7.8068411488399825</v>
      </c>
      <c r="Q6" s="313">
        <v>0</v>
      </c>
    </row>
    <row r="7" spans="1:17" ht="12.75" customHeight="1">
      <c r="A7" s="655">
        <v>21</v>
      </c>
      <c r="B7" s="815">
        <v>44788</v>
      </c>
      <c r="C7" s="816"/>
      <c r="D7" s="309">
        <v>1.2831874684386735</v>
      </c>
      <c r="E7" s="310">
        <v>0</v>
      </c>
      <c r="F7" s="311">
        <v>0.80790582155603197</v>
      </c>
      <c r="G7" s="312">
        <v>0</v>
      </c>
      <c r="H7" s="311">
        <v>0.9985159257684284</v>
      </c>
      <c r="I7" s="310">
        <v>0</v>
      </c>
      <c r="J7" s="311">
        <v>1.6565724628029077</v>
      </c>
      <c r="K7" s="312">
        <v>0</v>
      </c>
      <c r="L7" s="311">
        <v>0.51660938562108072</v>
      </c>
      <c r="M7" s="310">
        <v>0</v>
      </c>
      <c r="N7" s="311">
        <v>0.1344545195640201</v>
      </c>
      <c r="O7" s="312">
        <v>0</v>
      </c>
      <c r="P7" s="310">
        <v>4.2853450341062471</v>
      </c>
      <c r="Q7" s="313">
        <v>0</v>
      </c>
    </row>
    <row r="8" spans="1:17" ht="12.75" customHeight="1">
      <c r="A8" s="655">
        <v>20</v>
      </c>
      <c r="B8" s="815">
        <v>44819</v>
      </c>
      <c r="C8" s="816"/>
      <c r="D8" s="309">
        <v>0.7036961216147386</v>
      </c>
      <c r="E8" s="310">
        <v>0</v>
      </c>
      <c r="F8" s="311">
        <v>0.82264294307603514</v>
      </c>
      <c r="G8" s="312">
        <v>0</v>
      </c>
      <c r="H8" s="311">
        <v>0.71650591045120393</v>
      </c>
      <c r="I8" s="310">
        <v>0</v>
      </c>
      <c r="J8" s="311">
        <v>0.46036349678948429</v>
      </c>
      <c r="K8" s="312">
        <v>0</v>
      </c>
      <c r="L8" s="311">
        <v>0.21684419955985135</v>
      </c>
      <c r="M8" s="310">
        <v>0</v>
      </c>
      <c r="N8" s="311">
        <v>7.2489892367988418E-2</v>
      </c>
      <c r="O8" s="312">
        <v>0</v>
      </c>
      <c r="P8" s="310">
        <v>0.16443043292961868</v>
      </c>
      <c r="Q8" s="313">
        <v>0</v>
      </c>
    </row>
    <row r="9" spans="1:17" ht="12.75" customHeight="1">
      <c r="A9" s="655">
        <v>19</v>
      </c>
      <c r="B9" s="815">
        <v>44849</v>
      </c>
      <c r="C9" s="816"/>
      <c r="D9" s="309">
        <v>0.76337129314745233</v>
      </c>
      <c r="E9" s="310">
        <v>0</v>
      </c>
      <c r="F9" s="311">
        <v>0.88237584563635174</v>
      </c>
      <c r="G9" s="312">
        <v>0</v>
      </c>
      <c r="H9" s="311">
        <v>0.79932380962319804</v>
      </c>
      <c r="I9" s="310">
        <v>0</v>
      </c>
      <c r="J9" s="311">
        <v>0.4608623734680739</v>
      </c>
      <c r="K9" s="312">
        <v>0</v>
      </c>
      <c r="L9" s="311">
        <v>0.28883634898242416</v>
      </c>
      <c r="M9" s="310">
        <v>0</v>
      </c>
      <c r="N9" s="311">
        <v>0.21299426107748154</v>
      </c>
      <c r="O9" s="312">
        <v>0</v>
      </c>
      <c r="P9" s="310">
        <v>0.16627286251857942</v>
      </c>
      <c r="Q9" s="313">
        <v>0</v>
      </c>
    </row>
    <row r="10" spans="1:17" ht="12.75" customHeight="1">
      <c r="A10" s="655">
        <v>18</v>
      </c>
      <c r="B10" s="815">
        <v>44880</v>
      </c>
      <c r="C10" s="816"/>
      <c r="D10" s="309">
        <v>0.72817224146761728</v>
      </c>
      <c r="E10" s="310">
        <v>0</v>
      </c>
      <c r="F10" s="311">
        <v>1.0022149704110417</v>
      </c>
      <c r="G10" s="312">
        <v>0</v>
      </c>
      <c r="H10" s="311">
        <v>0.75701108730084066</v>
      </c>
      <c r="I10" s="310">
        <v>0</v>
      </c>
      <c r="J10" s="311">
        <v>0.5166358263462234</v>
      </c>
      <c r="K10" s="312">
        <v>0</v>
      </c>
      <c r="L10" s="311">
        <v>1.1425226048936921</v>
      </c>
      <c r="M10" s="310">
        <v>0</v>
      </c>
      <c r="N10" s="311">
        <v>1.6803323494041678</v>
      </c>
      <c r="O10" s="312">
        <v>0</v>
      </c>
      <c r="P10" s="310">
        <v>6.981809636856795E-2</v>
      </c>
      <c r="Q10" s="313">
        <v>0</v>
      </c>
    </row>
    <row r="11" spans="1:17" ht="12.75" customHeight="1">
      <c r="A11" s="655">
        <v>17</v>
      </c>
      <c r="B11" s="815">
        <v>44910</v>
      </c>
      <c r="C11" s="816"/>
      <c r="D11" s="309">
        <v>0.70468853374130447</v>
      </c>
      <c r="E11" s="310">
        <v>0</v>
      </c>
      <c r="F11" s="311">
        <v>1.0140276287396555</v>
      </c>
      <c r="G11" s="312">
        <v>0</v>
      </c>
      <c r="H11" s="311">
        <v>0.75434162229364166</v>
      </c>
      <c r="I11" s="310">
        <v>0</v>
      </c>
      <c r="J11" s="311">
        <v>0.67277111802328537</v>
      </c>
      <c r="K11" s="312">
        <v>0</v>
      </c>
      <c r="L11" s="311">
        <v>1.1806602993492898</v>
      </c>
      <c r="M11" s="310">
        <v>0</v>
      </c>
      <c r="N11" s="311">
        <v>1.6968362280131988</v>
      </c>
      <c r="O11" s="312">
        <v>0</v>
      </c>
      <c r="P11" s="310">
        <v>6.066248552116793E-2</v>
      </c>
      <c r="Q11" s="313">
        <v>0</v>
      </c>
    </row>
    <row r="12" spans="1:17" ht="12.75" customHeight="1">
      <c r="A12" s="655">
        <v>16</v>
      </c>
      <c r="B12" s="815">
        <v>44941</v>
      </c>
      <c r="C12" s="816"/>
      <c r="D12" s="309">
        <v>1.2268049372450962</v>
      </c>
      <c r="E12" s="310">
        <v>0</v>
      </c>
      <c r="F12" s="311">
        <v>1.7657040453525674</v>
      </c>
      <c r="G12" s="312">
        <v>0</v>
      </c>
      <c r="H12" s="311">
        <v>1.3100709433211843</v>
      </c>
      <c r="I12" s="310">
        <v>0</v>
      </c>
      <c r="J12" s="311">
        <v>0.84555108361703546</v>
      </c>
      <c r="K12" s="312">
        <v>0</v>
      </c>
      <c r="L12" s="311">
        <v>1.9582011193231885</v>
      </c>
      <c r="M12" s="310">
        <v>0</v>
      </c>
      <c r="N12" s="311">
        <v>2.7952396470532603</v>
      </c>
      <c r="O12" s="312">
        <v>0</v>
      </c>
      <c r="P12" s="310">
        <v>3.6330294275388475E-2</v>
      </c>
      <c r="Q12" s="313">
        <v>0</v>
      </c>
    </row>
    <row r="13" spans="1:17" ht="12.75" customHeight="1">
      <c r="A13" s="655">
        <v>15</v>
      </c>
      <c r="B13" s="815">
        <v>44972</v>
      </c>
      <c r="C13" s="816"/>
      <c r="D13" s="309">
        <v>0.86569633129569556</v>
      </c>
      <c r="E13" s="310">
        <v>0</v>
      </c>
      <c r="F13" s="311">
        <v>1.2568419701996181</v>
      </c>
      <c r="G13" s="312">
        <v>0</v>
      </c>
      <c r="H13" s="311">
        <v>0.92698958324159975</v>
      </c>
      <c r="I13" s="310">
        <v>0</v>
      </c>
      <c r="J13" s="311">
        <v>0.47453446455285597</v>
      </c>
      <c r="K13" s="312">
        <v>0</v>
      </c>
      <c r="L13" s="311">
        <v>1.2906200279639402</v>
      </c>
      <c r="M13" s="310">
        <v>0</v>
      </c>
      <c r="N13" s="311">
        <v>1.6895215301162558</v>
      </c>
      <c r="O13" s="312">
        <v>0</v>
      </c>
      <c r="P13" s="310">
        <v>0.15248670628713601</v>
      </c>
      <c r="Q13" s="313">
        <v>0</v>
      </c>
    </row>
    <row r="14" spans="1:17" ht="12.75" customHeight="1">
      <c r="A14" s="655">
        <v>14</v>
      </c>
      <c r="B14" s="815">
        <v>45000</v>
      </c>
      <c r="C14" s="816"/>
      <c r="D14" s="309">
        <v>1.3720071581889481</v>
      </c>
      <c r="E14" s="310">
        <v>0</v>
      </c>
      <c r="F14" s="311">
        <v>2.0458990533475552</v>
      </c>
      <c r="G14" s="312">
        <v>0</v>
      </c>
      <c r="H14" s="311">
        <v>1.4991064577516866</v>
      </c>
      <c r="I14" s="310">
        <v>0</v>
      </c>
      <c r="J14" s="311">
        <v>0.63794225821875994</v>
      </c>
      <c r="K14" s="312">
        <v>0</v>
      </c>
      <c r="L14" s="311">
        <v>2.1661872023180706</v>
      </c>
      <c r="M14" s="310">
        <v>0</v>
      </c>
      <c r="N14" s="311">
        <v>3.2666793588843612</v>
      </c>
      <c r="O14" s="312">
        <v>0</v>
      </c>
      <c r="P14" s="310">
        <v>8.4010270424483835E-2</v>
      </c>
      <c r="Q14" s="313">
        <v>0</v>
      </c>
    </row>
    <row r="15" spans="1:17" ht="12.75" customHeight="1">
      <c r="A15" s="655">
        <v>13</v>
      </c>
      <c r="B15" s="815">
        <v>45031</v>
      </c>
      <c r="C15" s="816"/>
      <c r="D15" s="309">
        <v>0.44474086948544933</v>
      </c>
      <c r="E15" s="310">
        <v>0</v>
      </c>
      <c r="F15" s="311">
        <v>0.44402046254259364</v>
      </c>
      <c r="G15" s="312">
        <v>0</v>
      </c>
      <c r="H15" s="311">
        <v>0.34857606432074917</v>
      </c>
      <c r="I15" s="310">
        <v>0</v>
      </c>
      <c r="J15" s="311">
        <v>0.78110487039682042</v>
      </c>
      <c r="K15" s="312">
        <v>0</v>
      </c>
      <c r="L15" s="311">
        <v>0.21175212654811482</v>
      </c>
      <c r="M15" s="310">
        <v>0</v>
      </c>
      <c r="N15" s="311">
        <v>0.18591633361697557</v>
      </c>
      <c r="O15" s="312">
        <v>0</v>
      </c>
      <c r="P15" s="310">
        <v>0.65644036939491723</v>
      </c>
      <c r="Q15" s="313">
        <v>0</v>
      </c>
    </row>
    <row r="16" spans="1:17" ht="12.75" customHeight="1">
      <c r="A16" s="655">
        <v>12</v>
      </c>
      <c r="B16" s="815">
        <v>45061</v>
      </c>
      <c r="C16" s="816"/>
      <c r="D16" s="309">
        <v>0.37118768952786318</v>
      </c>
      <c r="E16" s="310">
        <v>0</v>
      </c>
      <c r="F16" s="311">
        <v>0.34188409447506451</v>
      </c>
      <c r="G16" s="312">
        <v>0</v>
      </c>
      <c r="H16" s="311">
        <v>0.35317913238250842</v>
      </c>
      <c r="I16" s="310">
        <v>0</v>
      </c>
      <c r="J16" s="311">
        <v>0.73282480867904454</v>
      </c>
      <c r="K16" s="312">
        <v>0</v>
      </c>
      <c r="L16" s="311">
        <v>7.7466761354716418E-2</v>
      </c>
      <c r="M16" s="310">
        <v>0</v>
      </c>
      <c r="N16" s="311">
        <v>-6.2738864857825316E-2</v>
      </c>
      <c r="O16" s="312">
        <v>0</v>
      </c>
      <c r="P16" s="310">
        <v>0.21723739613219717</v>
      </c>
      <c r="Q16" s="313">
        <v>0</v>
      </c>
    </row>
    <row r="17" spans="1:17" ht="12.75" customHeight="1">
      <c r="A17" s="655">
        <v>11</v>
      </c>
      <c r="B17" s="815">
        <v>45092</v>
      </c>
      <c r="C17" s="816"/>
      <c r="D17" s="309">
        <v>0.505567513828864</v>
      </c>
      <c r="E17" s="310">
        <v>0</v>
      </c>
      <c r="F17" s="311">
        <v>0.46519286504687063</v>
      </c>
      <c r="G17" s="312">
        <v>0</v>
      </c>
      <c r="H17" s="311">
        <v>0.49195443795715388</v>
      </c>
      <c r="I17" s="310">
        <v>0</v>
      </c>
      <c r="J17" s="311">
        <v>0.91324899977838214</v>
      </c>
      <c r="K17" s="312">
        <v>0</v>
      </c>
      <c r="L17" s="311">
        <v>0.11538432503654938</v>
      </c>
      <c r="M17" s="310">
        <v>0</v>
      </c>
      <c r="N17" s="311">
        <v>-0.3267231076327648</v>
      </c>
      <c r="O17" s="312">
        <v>0</v>
      </c>
      <c r="P17" s="310">
        <v>0.22383092956763662</v>
      </c>
      <c r="Q17" s="313">
        <v>0</v>
      </c>
    </row>
    <row r="18" spans="1:17" ht="12.75" customHeight="1">
      <c r="A18" s="655">
        <v>10</v>
      </c>
      <c r="B18" s="815">
        <v>45122</v>
      </c>
      <c r="C18" s="816"/>
      <c r="D18" s="309">
        <v>0.1158613872045855</v>
      </c>
      <c r="E18" s="310">
        <v>0</v>
      </c>
      <c r="F18" s="311">
        <v>3.2951402698233601E-2</v>
      </c>
      <c r="G18" s="312">
        <v>0</v>
      </c>
      <c r="H18" s="311">
        <v>0.13223266881208229</v>
      </c>
      <c r="I18" s="310">
        <v>0</v>
      </c>
      <c r="J18" s="311">
        <v>-0.33166621274173247</v>
      </c>
      <c r="K18" s="312">
        <v>0</v>
      </c>
      <c r="L18" s="311">
        <v>-5.1622393214212359E-3</v>
      </c>
      <c r="M18" s="310">
        <v>0</v>
      </c>
      <c r="N18" s="311">
        <v>-1.6164555171660488E-2</v>
      </c>
      <c r="O18" s="312">
        <v>0</v>
      </c>
      <c r="P18" s="310">
        <v>4.9711561647791669E-3</v>
      </c>
      <c r="Q18" s="313">
        <v>0</v>
      </c>
    </row>
    <row r="19" spans="1:17" ht="12.75" customHeight="1">
      <c r="A19" s="655">
        <v>9</v>
      </c>
      <c r="B19" s="815">
        <v>45153</v>
      </c>
      <c r="C19" s="816"/>
      <c r="D19" s="309">
        <v>0.36490150958752299</v>
      </c>
      <c r="E19" s="310">
        <v>0</v>
      </c>
      <c r="F19" s="311">
        <v>0.26873758642598222</v>
      </c>
      <c r="G19" s="312">
        <v>0</v>
      </c>
      <c r="H19" s="311">
        <v>0.35908394503865182</v>
      </c>
      <c r="I19" s="310">
        <v>0</v>
      </c>
      <c r="J19" s="311">
        <v>0.48831862409686178</v>
      </c>
      <c r="K19" s="312">
        <v>0</v>
      </c>
      <c r="L19" s="311">
        <v>0.17221887400529212</v>
      </c>
      <c r="M19" s="310">
        <v>0</v>
      </c>
      <c r="N19" s="311">
        <v>-1.5358810096377518E-2</v>
      </c>
      <c r="O19" s="312">
        <v>0</v>
      </c>
      <c r="P19" s="310">
        <v>2.5893242679764228E-2</v>
      </c>
      <c r="Q19" s="313">
        <v>0</v>
      </c>
    </row>
    <row r="20" spans="1:17" ht="12.75" customHeight="1">
      <c r="A20" s="655">
        <v>8</v>
      </c>
      <c r="B20" s="815">
        <v>45184</v>
      </c>
      <c r="C20" s="816"/>
      <c r="D20" s="309">
        <v>0.45069397008847822</v>
      </c>
      <c r="E20" s="310">
        <v>0</v>
      </c>
      <c r="F20" s="311">
        <v>0.24219258852971048</v>
      </c>
      <c r="G20" s="312">
        <v>0</v>
      </c>
      <c r="H20" s="311">
        <v>0.49343068690794745</v>
      </c>
      <c r="I20" s="310">
        <v>0</v>
      </c>
      <c r="J20" s="311">
        <v>2.0196643173653328E-3</v>
      </c>
      <c r="K20" s="312">
        <v>0</v>
      </c>
      <c r="L20" s="311">
        <v>0.2572761732036799</v>
      </c>
      <c r="M20" s="310">
        <v>0</v>
      </c>
      <c r="N20" s="311">
        <v>0.19565278906283901</v>
      </c>
      <c r="O20" s="312">
        <v>0</v>
      </c>
      <c r="P20" s="310">
        <v>1.445344168593321</v>
      </c>
      <c r="Q20" s="313">
        <v>0</v>
      </c>
    </row>
    <row r="21" spans="1:17" ht="12.75" customHeight="1">
      <c r="A21" s="655">
        <v>7</v>
      </c>
      <c r="B21" s="815">
        <v>45214</v>
      </c>
      <c r="C21" s="816"/>
      <c r="D21" s="309">
        <v>0.24194217994026879</v>
      </c>
      <c r="E21" s="310">
        <v>0</v>
      </c>
      <c r="F21" s="311">
        <v>0.25477358493790625</v>
      </c>
      <c r="G21" s="312">
        <v>0</v>
      </c>
      <c r="H21" s="311">
        <v>0.23063129759248735</v>
      </c>
      <c r="I21" s="310">
        <v>0</v>
      </c>
      <c r="J21" s="311">
        <v>0.25295784685048783</v>
      </c>
      <c r="K21" s="312">
        <v>0</v>
      </c>
      <c r="L21" s="311">
        <v>0.14017711872775784</v>
      </c>
      <c r="M21" s="310">
        <v>0</v>
      </c>
      <c r="N21" s="311">
        <v>0.12195775627699135</v>
      </c>
      <c r="O21" s="312">
        <v>0</v>
      </c>
      <c r="P21" s="310">
        <v>1.4696452451867792E-2</v>
      </c>
      <c r="Q21" s="313">
        <v>0</v>
      </c>
    </row>
    <row r="22" spans="1:17" ht="12.75" customHeight="1">
      <c r="A22" s="655">
        <v>6</v>
      </c>
      <c r="B22" s="815">
        <v>45245</v>
      </c>
      <c r="C22" s="816"/>
      <c r="D22" s="309">
        <v>0.28839648531142625</v>
      </c>
      <c r="E22" s="310">
        <v>0</v>
      </c>
      <c r="F22" s="311">
        <v>0.31666277233994844</v>
      </c>
      <c r="G22" s="312">
        <v>0</v>
      </c>
      <c r="H22" s="311">
        <v>0.27086883065960965</v>
      </c>
      <c r="I22" s="310">
        <v>0</v>
      </c>
      <c r="J22" s="311">
        <v>0.40822963312574512</v>
      </c>
      <c r="K22" s="312">
        <v>0</v>
      </c>
      <c r="L22" s="311">
        <v>0.44197512065926592</v>
      </c>
      <c r="M22" s="310">
        <v>0</v>
      </c>
      <c r="N22" s="311">
        <v>0.22283715272721771</v>
      </c>
      <c r="O22" s="312">
        <v>0</v>
      </c>
      <c r="P22" s="310">
        <v>4.6056738977950928E-3</v>
      </c>
      <c r="Q22" s="313">
        <v>0</v>
      </c>
    </row>
    <row r="23" spans="1:17" ht="12.75" customHeight="1">
      <c r="A23" s="655">
        <v>5</v>
      </c>
      <c r="B23" s="815">
        <v>45275</v>
      </c>
      <c r="C23" s="816"/>
      <c r="D23" s="309">
        <v>0.96910733006860816</v>
      </c>
      <c r="E23" s="310">
        <v>0</v>
      </c>
      <c r="F23" s="311">
        <v>1.0471290235013253</v>
      </c>
      <c r="G23" s="312">
        <v>0</v>
      </c>
      <c r="H23" s="311">
        <v>1.0547186101630857</v>
      </c>
      <c r="I23" s="310">
        <v>0</v>
      </c>
      <c r="J23" s="311">
        <v>0.59753019895698589</v>
      </c>
      <c r="K23" s="312">
        <v>0</v>
      </c>
      <c r="L23" s="311">
        <v>1.6078361339350478</v>
      </c>
      <c r="M23" s="310">
        <v>0</v>
      </c>
      <c r="N23" s="311">
        <v>1.7956776912764649</v>
      </c>
      <c r="O23" s="312">
        <v>0</v>
      </c>
      <c r="P23" s="310">
        <v>2.6316924487179705E-3</v>
      </c>
      <c r="Q23" s="313">
        <v>0</v>
      </c>
    </row>
    <row r="24" spans="1:17" ht="12.75" customHeight="1">
      <c r="A24" s="655">
        <v>4</v>
      </c>
      <c r="B24" s="815">
        <v>45306</v>
      </c>
      <c r="C24" s="816"/>
      <c r="D24" s="309">
        <v>0.92660814488501053</v>
      </c>
      <c r="E24" s="310">
        <v>0</v>
      </c>
      <c r="F24" s="311">
        <v>0.69511434558073848</v>
      </c>
      <c r="G24" s="312">
        <v>0</v>
      </c>
      <c r="H24" s="311">
        <v>0.95691203722330087</v>
      </c>
      <c r="I24" s="310">
        <v>0</v>
      </c>
      <c r="J24" s="311">
        <v>0.91900019730513094</v>
      </c>
      <c r="K24" s="312">
        <v>0</v>
      </c>
      <c r="L24" s="311">
        <v>0.8990257540247848</v>
      </c>
      <c r="M24" s="310">
        <v>0</v>
      </c>
      <c r="N24" s="311">
        <v>0.64645650764525442</v>
      </c>
      <c r="O24" s="312">
        <v>0</v>
      </c>
      <c r="P24" s="310">
        <v>3.3901885777319229</v>
      </c>
      <c r="Q24" s="313">
        <v>0</v>
      </c>
    </row>
    <row r="25" spans="1:17" ht="12.75" customHeight="1">
      <c r="A25" s="655">
        <v>3</v>
      </c>
      <c r="B25" s="815">
        <v>45337</v>
      </c>
      <c r="C25" s="816"/>
      <c r="D25" s="309">
        <v>1.1035077620616507</v>
      </c>
      <c r="E25" s="310">
        <v>0</v>
      </c>
      <c r="F25" s="311">
        <v>1.1929865601728817</v>
      </c>
      <c r="G25" s="312">
        <v>0</v>
      </c>
      <c r="H25" s="311">
        <v>1.2019009586256013</v>
      </c>
      <c r="I25" s="310">
        <v>0</v>
      </c>
      <c r="J25" s="311">
        <v>0.69903071599124456</v>
      </c>
      <c r="K25" s="312">
        <v>0</v>
      </c>
      <c r="L25" s="311">
        <v>0.69677082569024051</v>
      </c>
      <c r="M25" s="310">
        <v>0</v>
      </c>
      <c r="N25" s="311">
        <v>0.52362067438305182</v>
      </c>
      <c r="O25" s="312">
        <v>0</v>
      </c>
      <c r="P25" s="310">
        <v>0.11086333407337445</v>
      </c>
      <c r="Q25" s="313">
        <v>0</v>
      </c>
    </row>
    <row r="26" spans="1:17" ht="12.75" customHeight="1">
      <c r="A26" s="655">
        <v>2</v>
      </c>
      <c r="B26" s="815">
        <v>45366</v>
      </c>
      <c r="C26" s="816"/>
      <c r="D26" s="309">
        <v>1.2514409095430556</v>
      </c>
      <c r="E26" s="310">
        <v>0</v>
      </c>
      <c r="F26" s="311">
        <v>0.85192387395842673</v>
      </c>
      <c r="G26" s="312">
        <v>0</v>
      </c>
      <c r="H26" s="311">
        <v>1.358694235886504</v>
      </c>
      <c r="I26" s="310">
        <v>0</v>
      </c>
      <c r="J26" s="311">
        <v>0.48516775856279892</v>
      </c>
      <c r="K26" s="312">
        <v>0</v>
      </c>
      <c r="L26" s="311">
        <v>0.86871926484257678</v>
      </c>
      <c r="M26" s="310">
        <v>0</v>
      </c>
      <c r="N26" s="311">
        <v>0.91864585622232209</v>
      </c>
      <c r="O26" s="312">
        <v>0</v>
      </c>
      <c r="P26" s="310">
        <v>0.92307344613615783</v>
      </c>
      <c r="Q26" s="313">
        <v>0</v>
      </c>
    </row>
    <row r="27" spans="1:17" ht="12.75" customHeight="1">
      <c r="A27" s="655">
        <v>1</v>
      </c>
      <c r="B27" s="815">
        <v>45397</v>
      </c>
      <c r="C27" s="816"/>
      <c r="D27" s="309">
        <v>0.5241632314807676</v>
      </c>
      <c r="E27" s="310">
        <v>0</v>
      </c>
      <c r="F27" s="311">
        <v>0.39611266016010838</v>
      </c>
      <c r="G27" s="312">
        <v>0</v>
      </c>
      <c r="H27" s="311">
        <v>0.52797658871472919</v>
      </c>
      <c r="I27" s="310">
        <v>0</v>
      </c>
      <c r="J27" s="311">
        <v>0.58012966947884603</v>
      </c>
      <c r="K27" s="312">
        <v>0</v>
      </c>
      <c r="L27" s="311">
        <v>0.31602972697699627</v>
      </c>
      <c r="M27" s="310">
        <v>0</v>
      </c>
      <c r="N27" s="311">
        <v>0.37495592817204937</v>
      </c>
      <c r="O27" s="312">
        <v>0</v>
      </c>
      <c r="P27" s="310">
        <v>1.4040666427803439</v>
      </c>
      <c r="Q27" s="313">
        <v>0</v>
      </c>
    </row>
    <row r="28" spans="1:17" ht="12.75" customHeight="1">
      <c r="A28" s="655">
        <v>0</v>
      </c>
      <c r="B28" s="815">
        <v>45427</v>
      </c>
      <c r="C28" s="816"/>
      <c r="D28" s="309">
        <v>0.37132490958331488</v>
      </c>
      <c r="E28" s="310">
        <v>0</v>
      </c>
      <c r="F28" s="311">
        <v>0.32360911411120075</v>
      </c>
      <c r="G28" s="312">
        <v>0</v>
      </c>
      <c r="H28" s="311">
        <v>0.39050689169928265</v>
      </c>
      <c r="I28" s="310">
        <v>0</v>
      </c>
      <c r="J28" s="311">
        <v>0.33960673027444432</v>
      </c>
      <c r="K28" s="312">
        <v>0</v>
      </c>
      <c r="L28" s="311">
        <v>0.24115419796302273</v>
      </c>
      <c r="M28" s="310">
        <v>0</v>
      </c>
      <c r="N28" s="311">
        <v>0.10873568749307783</v>
      </c>
      <c r="O28" s="312">
        <v>0</v>
      </c>
      <c r="P28" s="310">
        <v>0.39418766424486051</v>
      </c>
      <c r="Q28" s="313">
        <v>0</v>
      </c>
    </row>
    <row r="29" spans="1:17" ht="12.75" customHeight="1" thickBot="1">
      <c r="B29" s="315"/>
      <c r="C29" s="316"/>
      <c r="D29" s="317"/>
      <c r="E29" s="318"/>
      <c r="F29" s="319"/>
      <c r="G29" s="320"/>
      <c r="H29" s="321"/>
      <c r="I29" s="321"/>
      <c r="J29" s="322"/>
      <c r="K29" s="320"/>
      <c r="L29" s="321"/>
      <c r="M29" s="321"/>
      <c r="N29" s="322"/>
      <c r="O29" s="323"/>
      <c r="P29" s="324"/>
      <c r="Q29" s="325"/>
    </row>
    <row r="30" spans="1:17" ht="16.2" customHeight="1">
      <c r="B30" s="656" t="s">
        <v>419</v>
      </c>
      <c r="L30" s="328" t="s">
        <v>289</v>
      </c>
    </row>
    <row r="31" spans="1:17" ht="12.75" customHeight="1">
      <c r="B31" s="328"/>
    </row>
    <row r="33" ht="0.75" customHeight="1"/>
    <row r="34" ht="12.75" hidden="1" customHeight="1"/>
  </sheetData>
  <mergeCells count="34">
    <mergeCell ref="B16:C16"/>
    <mergeCell ref="B5:C5"/>
    <mergeCell ref="B6:C6"/>
    <mergeCell ref="B12:C12"/>
    <mergeCell ref="B13:C13"/>
    <mergeCell ref="B14:C14"/>
    <mergeCell ref="B15:C15"/>
    <mergeCell ref="B7:C7"/>
    <mergeCell ref="B8:C8"/>
    <mergeCell ref="B9:C9"/>
    <mergeCell ref="B10:C10"/>
    <mergeCell ref="B11:C11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J3:K3"/>
    <mergeCell ref="L3:M3"/>
    <mergeCell ref="N3:O3"/>
    <mergeCell ref="H3:I3"/>
    <mergeCell ref="B1:Q1"/>
    <mergeCell ref="B2:C3"/>
    <mergeCell ref="D2:Q2"/>
    <mergeCell ref="P3:Q3"/>
    <mergeCell ref="D3:E3"/>
    <mergeCell ref="F3:G3"/>
  </mergeCells>
  <printOptions horizontalCentered="1" verticalCentered="1"/>
  <pageMargins left="0" right="0" top="0.98425196850393704" bottom="0.39370078740157483" header="0" footer="0"/>
  <pageSetup paperSize="9" scale="80" firstPageNumber="18" orientation="portrait" useFirstPageNumber="1" r:id="rId1"/>
  <headerFooter>
    <oddHeader>&amp;L&amp;G&amp;R&amp;G</oddHeader>
    <oddFooter>&amp;C&amp;"Arial Black,Normal"&amp;12 &amp;K03+00019&amp;R&amp;"Arial Black,Gras"&amp;14&amp;K03+000Janvier 2024 | N°53&amp;G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2">
    <tabColor rgb="FF00B0F0"/>
  </sheetPr>
  <dimension ref="A1:Q33"/>
  <sheetViews>
    <sheetView showZeros="0" topLeftCell="A4" zoomScaleNormal="100" zoomScaleSheetLayoutView="80" workbookViewId="0">
      <selection activeCell="S18" sqref="S18"/>
    </sheetView>
  </sheetViews>
  <sheetFormatPr baseColWidth="10" defaultColWidth="11.44140625" defaultRowHeight="12.75" customHeight="1"/>
  <cols>
    <col min="1" max="1" width="4.6640625" style="299" customWidth="1"/>
    <col min="2" max="2" width="10.6640625" style="33" customWidth="1"/>
    <col min="3" max="3" width="1.6640625" style="33" customWidth="1"/>
    <col min="4" max="4" width="10.6640625" style="33" customWidth="1"/>
    <col min="5" max="5" width="1.33203125" style="226" customWidth="1"/>
    <col min="6" max="6" width="9.6640625" style="33" customWidth="1"/>
    <col min="7" max="7" width="2.5546875" style="33" customWidth="1"/>
    <col min="8" max="8" width="9.6640625" style="33" customWidth="1"/>
    <col min="9" max="9" width="1.6640625" style="33" customWidth="1"/>
    <col min="10" max="10" width="9.33203125" style="33" customWidth="1"/>
    <col min="11" max="11" width="1.6640625" style="33" customWidth="1"/>
    <col min="12" max="12" width="9" style="33" customWidth="1"/>
    <col min="13" max="13" width="1.6640625" style="33" customWidth="1"/>
    <col min="14" max="14" width="9.44140625" style="33" customWidth="1"/>
    <col min="15" max="15" width="2" style="33" customWidth="1"/>
    <col min="16" max="16" width="9.6640625" style="33" customWidth="1"/>
    <col min="17" max="17" width="2" style="33" customWidth="1"/>
    <col min="18" max="16384" width="11.44140625" style="33"/>
  </cols>
  <sheetData>
    <row r="1" spans="1:17" ht="31.5" customHeight="1" thickBot="1">
      <c r="B1" s="817" t="s">
        <v>420</v>
      </c>
      <c r="C1" s="817"/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7"/>
      <c r="P1" s="817"/>
      <c r="Q1" s="817"/>
    </row>
    <row r="2" spans="1:17" s="329" customFormat="1" ht="14.25" customHeight="1" thickBot="1">
      <c r="A2" s="299"/>
      <c r="B2" s="806" t="s">
        <v>6</v>
      </c>
      <c r="C2" s="807"/>
      <c r="D2" s="826" t="s">
        <v>211</v>
      </c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8"/>
    </row>
    <row r="3" spans="1:17" ht="51.75" customHeight="1" thickBot="1">
      <c r="B3" s="808"/>
      <c r="C3" s="809"/>
      <c r="D3" s="818" t="s">
        <v>204</v>
      </c>
      <c r="E3" s="819"/>
      <c r="F3" s="820" t="s">
        <v>205</v>
      </c>
      <c r="G3" s="821"/>
      <c r="H3" s="820" t="s">
        <v>101</v>
      </c>
      <c r="I3" s="822"/>
      <c r="J3" s="820" t="s">
        <v>102</v>
      </c>
      <c r="K3" s="822"/>
      <c r="L3" s="823" t="s">
        <v>208</v>
      </c>
      <c r="M3" s="824"/>
      <c r="N3" s="819" t="s">
        <v>212</v>
      </c>
      <c r="O3" s="819"/>
      <c r="P3" s="823" t="s">
        <v>210</v>
      </c>
      <c r="Q3" s="825"/>
    </row>
    <row r="4" spans="1:17" ht="12.75" customHeight="1">
      <c r="B4" s="300" t="s">
        <v>7</v>
      </c>
      <c r="C4" s="301"/>
      <c r="D4" s="302"/>
      <c r="E4" s="303"/>
      <c r="F4" s="304"/>
      <c r="G4" s="305"/>
      <c r="H4" s="306"/>
      <c r="I4" s="306"/>
      <c r="J4" s="307"/>
      <c r="K4" s="305"/>
      <c r="L4" s="306"/>
      <c r="M4" s="306"/>
      <c r="N4" s="307"/>
      <c r="O4" s="305"/>
      <c r="P4" s="306"/>
      <c r="Q4" s="308"/>
    </row>
    <row r="5" spans="1:17" ht="12.75" customHeight="1">
      <c r="A5" s="299">
        <v>23</v>
      </c>
      <c r="B5" s="815">
        <v>44727</v>
      </c>
      <c r="C5" s="816"/>
      <c r="D5" s="330">
        <v>6.9191753807642087</v>
      </c>
      <c r="E5" s="331">
        <v>0</v>
      </c>
      <c r="F5" s="332">
        <v>8.5985650865905825</v>
      </c>
      <c r="G5" s="333">
        <v>0</v>
      </c>
      <c r="H5" s="332">
        <v>6.7913931682860751</v>
      </c>
      <c r="I5" s="331">
        <v>0</v>
      </c>
      <c r="J5" s="332">
        <v>5.6959522230719317</v>
      </c>
      <c r="K5" s="333">
        <v>0</v>
      </c>
      <c r="L5" s="332">
        <v>7.1815790812363334</v>
      </c>
      <c r="M5" s="331">
        <v>0</v>
      </c>
      <c r="N5" s="332">
        <v>3.2625219620477264</v>
      </c>
      <c r="O5" s="334">
        <v>0</v>
      </c>
      <c r="P5" s="331">
        <v>2.1786742014870075</v>
      </c>
      <c r="Q5" s="313">
        <v>0</v>
      </c>
    </row>
    <row r="6" spans="1:17" ht="12.75" customHeight="1">
      <c r="A6" s="299">
        <v>22</v>
      </c>
      <c r="B6" s="815">
        <v>44757</v>
      </c>
      <c r="C6" s="816"/>
      <c r="D6" s="330">
        <v>8.4158904053962083</v>
      </c>
      <c r="E6" s="331">
        <v>0</v>
      </c>
      <c r="F6" s="332">
        <v>9.8326475699860527</v>
      </c>
      <c r="G6" s="333">
        <v>0</v>
      </c>
      <c r="H6" s="332">
        <v>7.7565204212645344</v>
      </c>
      <c r="I6" s="331">
        <v>0</v>
      </c>
      <c r="J6" s="332">
        <v>7.6747729339648352</v>
      </c>
      <c r="K6" s="333">
        <v>0</v>
      </c>
      <c r="L6" s="332">
        <v>7.592977007196744</v>
      </c>
      <c r="M6" s="331">
        <v>0</v>
      </c>
      <c r="N6" s="332">
        <v>3.5549557586631808</v>
      </c>
      <c r="O6" s="334">
        <v>0</v>
      </c>
      <c r="P6" s="331">
        <v>9.7166334945538289</v>
      </c>
      <c r="Q6" s="313">
        <v>0</v>
      </c>
    </row>
    <row r="7" spans="1:17" ht="12.75" customHeight="1">
      <c r="A7" s="299">
        <v>21</v>
      </c>
      <c r="B7" s="815">
        <v>44788</v>
      </c>
      <c r="C7" s="816"/>
      <c r="D7" s="330">
        <v>9.327203326260447</v>
      </c>
      <c r="E7" s="331">
        <v>0</v>
      </c>
      <c r="F7" s="332">
        <v>10.253744878433269</v>
      </c>
      <c r="G7" s="333">
        <v>0</v>
      </c>
      <c r="H7" s="332">
        <v>8.3450700967669036</v>
      </c>
      <c r="I7" s="331">
        <v>0</v>
      </c>
      <c r="J7" s="332">
        <v>9.0245332992733083</v>
      </c>
      <c r="K7" s="333">
        <v>0</v>
      </c>
      <c r="L7" s="332">
        <v>7.7094413784699833</v>
      </c>
      <c r="M7" s="331">
        <v>0</v>
      </c>
      <c r="N7" s="332">
        <v>3.7436571997473411</v>
      </c>
      <c r="O7" s="334">
        <v>0</v>
      </c>
      <c r="P7" s="331">
        <v>13.568223869171646</v>
      </c>
      <c r="Q7" s="313">
        <v>0</v>
      </c>
    </row>
    <row r="8" spans="1:17" ht="12.75" customHeight="1">
      <c r="A8" s="299">
        <v>20</v>
      </c>
      <c r="B8" s="815">
        <v>44819</v>
      </c>
      <c r="C8" s="816"/>
      <c r="D8" s="330">
        <v>9.6975334085777085</v>
      </c>
      <c r="E8" s="331">
        <v>0</v>
      </c>
      <c r="F8" s="332">
        <v>10.860220593661808</v>
      </c>
      <c r="G8" s="333">
        <v>0</v>
      </c>
      <c r="H8" s="332">
        <v>8.6997608783343736</v>
      </c>
      <c r="I8" s="331">
        <v>0</v>
      </c>
      <c r="J8" s="332">
        <v>9.3338768881820577</v>
      </c>
      <c r="K8" s="333">
        <v>0</v>
      </c>
      <c r="L8" s="332">
        <v>7.6839442454287754</v>
      </c>
      <c r="M8" s="331">
        <v>0</v>
      </c>
      <c r="N8" s="332">
        <v>3.9292146594053223</v>
      </c>
      <c r="O8" s="334">
        <v>0</v>
      </c>
      <c r="P8" s="331">
        <v>13.735248238025699</v>
      </c>
      <c r="Q8" s="313">
        <v>0</v>
      </c>
    </row>
    <row r="9" spans="1:17" ht="12.75" customHeight="1">
      <c r="A9" s="299">
        <v>19</v>
      </c>
      <c r="B9" s="815">
        <v>44849</v>
      </c>
      <c r="C9" s="816"/>
      <c r="D9" s="330">
        <v>10.365907089593529</v>
      </c>
      <c r="E9" s="331">
        <v>0</v>
      </c>
      <c r="F9" s="332">
        <v>11.68143500252028</v>
      </c>
      <c r="G9" s="333">
        <v>0</v>
      </c>
      <c r="H9" s="332">
        <v>9.4131813847398771</v>
      </c>
      <c r="I9" s="331">
        <v>0</v>
      </c>
      <c r="J9" s="332">
        <v>9.4501385018397102</v>
      </c>
      <c r="K9" s="333">
        <v>0</v>
      </c>
      <c r="L9" s="332">
        <v>7.8751967222011166</v>
      </c>
      <c r="M9" s="331">
        <v>0</v>
      </c>
      <c r="N9" s="332">
        <v>4.2244345201589928</v>
      </c>
      <c r="O9" s="334">
        <v>0</v>
      </c>
      <c r="P9" s="331">
        <v>13.848261882488311</v>
      </c>
      <c r="Q9" s="313">
        <v>0</v>
      </c>
    </row>
    <row r="10" spans="1:17" ht="12.75" customHeight="1">
      <c r="A10" s="299">
        <v>18</v>
      </c>
      <c r="B10" s="815">
        <v>44880</v>
      </c>
      <c r="C10" s="816"/>
      <c r="D10" s="330">
        <v>10.824415259322272</v>
      </c>
      <c r="E10" s="331">
        <v>0</v>
      </c>
      <c r="F10" s="332">
        <v>12.372195787534368</v>
      </c>
      <c r="G10" s="333">
        <v>0</v>
      </c>
      <c r="H10" s="332">
        <v>9.9113863744640263</v>
      </c>
      <c r="I10" s="331">
        <v>0</v>
      </c>
      <c r="J10" s="332">
        <v>9.4387534506269244</v>
      </c>
      <c r="K10" s="333">
        <v>0</v>
      </c>
      <c r="L10" s="332">
        <v>8.6727565098712045</v>
      </c>
      <c r="M10" s="331">
        <v>0</v>
      </c>
      <c r="N10" s="332">
        <v>5.5934963041718522</v>
      </c>
      <c r="O10" s="334">
        <v>0</v>
      </c>
      <c r="P10" s="331">
        <v>13.877168307548061</v>
      </c>
      <c r="Q10" s="313">
        <v>0</v>
      </c>
    </row>
    <row r="11" spans="1:17" ht="12.75" customHeight="1">
      <c r="A11" s="299">
        <v>17</v>
      </c>
      <c r="B11" s="815">
        <v>44910</v>
      </c>
      <c r="C11" s="816"/>
      <c r="D11" s="330">
        <v>10.822500049770056</v>
      </c>
      <c r="E11" s="331">
        <v>0</v>
      </c>
      <c r="F11" s="332">
        <v>12.570068968264714</v>
      </c>
      <c r="G11" s="333">
        <v>0</v>
      </c>
      <c r="H11" s="332">
        <v>10.000981526273357</v>
      </c>
      <c r="I11" s="331">
        <v>0</v>
      </c>
      <c r="J11" s="332">
        <v>9.3398037903499329</v>
      </c>
      <c r="K11" s="333">
        <v>0</v>
      </c>
      <c r="L11" s="332">
        <v>8.9291236337106117</v>
      </c>
      <c r="M11" s="331">
        <v>0</v>
      </c>
      <c r="N11" s="332">
        <v>6.5273992296388972</v>
      </c>
      <c r="O11" s="334">
        <v>0</v>
      </c>
      <c r="P11" s="331">
        <v>13.823913425028156</v>
      </c>
      <c r="Q11" s="313">
        <v>0</v>
      </c>
    </row>
    <row r="12" spans="1:17" ht="12.75" customHeight="1">
      <c r="A12" s="299">
        <v>16</v>
      </c>
      <c r="B12" s="815">
        <v>44941</v>
      </c>
      <c r="C12" s="816"/>
      <c r="D12" s="330">
        <v>11.446504364114872</v>
      </c>
      <c r="E12" s="331">
        <v>0</v>
      </c>
      <c r="F12" s="332">
        <v>13.759159461076154</v>
      </c>
      <c r="G12" s="333">
        <v>0</v>
      </c>
      <c r="H12" s="332">
        <v>10.770313588850167</v>
      </c>
      <c r="I12" s="331">
        <v>0</v>
      </c>
      <c r="J12" s="332">
        <v>9.6875000000000036</v>
      </c>
      <c r="K12" s="333">
        <v>0</v>
      </c>
      <c r="L12" s="332">
        <v>10.198809203600945</v>
      </c>
      <c r="M12" s="331">
        <v>0</v>
      </c>
      <c r="N12" s="332">
        <v>8.5820819535254564</v>
      </c>
      <c r="O12" s="334">
        <v>0</v>
      </c>
      <c r="P12" s="331">
        <v>13.65080938533203</v>
      </c>
      <c r="Q12" s="313">
        <v>0</v>
      </c>
    </row>
    <row r="13" spans="1:17" ht="12.75" customHeight="1">
      <c r="A13" s="299">
        <v>15</v>
      </c>
      <c r="B13" s="815">
        <v>44972</v>
      </c>
      <c r="C13" s="816"/>
      <c r="D13" s="330">
        <v>11.631078121777772</v>
      </c>
      <c r="E13" s="331">
        <v>0</v>
      </c>
      <c r="F13" s="332">
        <v>14.220698191114867</v>
      </c>
      <c r="G13" s="333">
        <v>0</v>
      </c>
      <c r="H13" s="332">
        <v>11.02246138962073</v>
      </c>
      <c r="I13" s="331">
        <v>0</v>
      </c>
      <c r="J13" s="332">
        <v>9.6975347023348988</v>
      </c>
      <c r="K13" s="333">
        <v>0</v>
      </c>
      <c r="L13" s="332">
        <v>10.728808154703252</v>
      </c>
      <c r="M13" s="331">
        <v>0</v>
      </c>
      <c r="N13" s="332">
        <v>9.3874363438166029</v>
      </c>
      <c r="O13" s="334">
        <v>0</v>
      </c>
      <c r="P13" s="331">
        <v>13.437233861352404</v>
      </c>
      <c r="Q13" s="313">
        <v>0</v>
      </c>
    </row>
    <row r="14" spans="1:17" ht="12.75" customHeight="1">
      <c r="A14" s="299">
        <v>14</v>
      </c>
      <c r="B14" s="815">
        <v>45000</v>
      </c>
      <c r="C14" s="816"/>
      <c r="D14" s="330">
        <v>12.432774107760736</v>
      </c>
      <c r="E14" s="331">
        <v>0</v>
      </c>
      <c r="F14" s="332">
        <v>15.514920771107587</v>
      </c>
      <c r="G14" s="333">
        <v>0</v>
      </c>
      <c r="H14" s="332">
        <v>11.966430815988339</v>
      </c>
      <c r="I14" s="331">
        <v>0</v>
      </c>
      <c r="J14" s="332">
        <v>10.006627282911706</v>
      </c>
      <c r="K14" s="333">
        <v>0</v>
      </c>
      <c r="L14" s="332">
        <v>12.316025570164557</v>
      </c>
      <c r="M14" s="331">
        <v>0</v>
      </c>
      <c r="N14" s="332">
        <v>12.748275219214911</v>
      </c>
      <c r="O14" s="334">
        <v>0</v>
      </c>
      <c r="P14" s="331">
        <v>13.380354761451162</v>
      </c>
      <c r="Q14" s="313">
        <v>0</v>
      </c>
    </row>
    <row r="15" spans="1:17" ht="12.75" customHeight="1">
      <c r="A15" s="299">
        <v>13</v>
      </c>
      <c r="B15" s="815">
        <v>45031</v>
      </c>
      <c r="C15" s="816"/>
      <c r="D15" s="330">
        <v>12.111176221118214</v>
      </c>
      <c r="E15" s="331">
        <v>0</v>
      </c>
      <c r="F15" s="332">
        <v>14.814028701583659</v>
      </c>
      <c r="G15" s="333">
        <v>0</v>
      </c>
      <c r="H15" s="332">
        <v>11.525364962382723</v>
      </c>
      <c r="I15" s="331">
        <v>0</v>
      </c>
      <c r="J15" s="332">
        <v>10.316224553944654</v>
      </c>
      <c r="K15" s="333">
        <v>0</v>
      </c>
      <c r="L15" s="332">
        <v>11.331536402091636</v>
      </c>
      <c r="M15" s="331">
        <v>0</v>
      </c>
      <c r="N15" s="332">
        <v>12.709991917591857</v>
      </c>
      <c r="O15" s="334">
        <v>0</v>
      </c>
      <c r="P15" s="331">
        <v>14.071463304327715</v>
      </c>
      <c r="Q15" s="313">
        <v>0</v>
      </c>
    </row>
    <row r="16" spans="1:17" ht="12.75" customHeight="1">
      <c r="A16" s="299">
        <v>12</v>
      </c>
      <c r="B16" s="815">
        <v>45061</v>
      </c>
      <c r="C16" s="816"/>
      <c r="D16" s="330">
        <v>11.786492883829247</v>
      </c>
      <c r="E16" s="331">
        <v>0</v>
      </c>
      <c r="F16" s="332">
        <v>14.214978092916542</v>
      </c>
      <c r="G16" s="333">
        <v>0</v>
      </c>
      <c r="H16" s="332">
        <v>11.226980132540177</v>
      </c>
      <c r="I16" s="331">
        <v>0</v>
      </c>
      <c r="J16" s="332">
        <v>10.655537350890487</v>
      </c>
      <c r="K16" s="333">
        <v>0</v>
      </c>
      <c r="L16" s="332">
        <v>11.093614122370843</v>
      </c>
      <c r="M16" s="331">
        <v>0</v>
      </c>
      <c r="N16" s="332">
        <v>12.622635823690853</v>
      </c>
      <c r="O16" s="334">
        <v>0</v>
      </c>
      <c r="P16" s="331">
        <v>14.247883920856964</v>
      </c>
      <c r="Q16" s="313">
        <v>0</v>
      </c>
    </row>
    <row r="17" spans="1:17" ht="12.75" customHeight="1">
      <c r="A17" s="299">
        <v>11</v>
      </c>
      <c r="B17" s="815">
        <v>45092</v>
      </c>
      <c r="C17" s="816"/>
      <c r="D17" s="330">
        <v>11.258332233031654</v>
      </c>
      <c r="E17" s="331">
        <v>0</v>
      </c>
      <c r="F17" s="332">
        <v>13.155746289029956</v>
      </c>
      <c r="G17" s="333">
        <v>0</v>
      </c>
      <c r="H17" s="332">
        <v>10.706874045588698</v>
      </c>
      <c r="I17" s="331">
        <v>0</v>
      </c>
      <c r="J17" s="332">
        <v>10.908194987500796</v>
      </c>
      <c r="K17" s="333">
        <v>0</v>
      </c>
      <c r="L17" s="332">
        <v>10.575795746951556</v>
      </c>
      <c r="M17" s="331">
        <v>0</v>
      </c>
      <c r="N17" s="332">
        <v>12.190036878859356</v>
      </c>
      <c r="O17" s="334">
        <v>0</v>
      </c>
      <c r="P17" s="331">
        <v>14.501271363191904</v>
      </c>
      <c r="Q17" s="313">
        <v>0</v>
      </c>
    </row>
    <row r="18" spans="1:17" ht="12.75" customHeight="1">
      <c r="A18" s="299">
        <v>10</v>
      </c>
      <c r="B18" s="815">
        <v>45122</v>
      </c>
      <c r="C18" s="816"/>
      <c r="D18" s="330">
        <v>9.4642851170987807</v>
      </c>
      <c r="E18" s="331">
        <v>0</v>
      </c>
      <c r="F18" s="332">
        <v>11.420981040351897</v>
      </c>
      <c r="G18" s="333">
        <v>0</v>
      </c>
      <c r="H18" s="332">
        <v>9.466695238025725</v>
      </c>
      <c r="I18" s="331">
        <v>0</v>
      </c>
      <c r="J18" s="332">
        <v>8.0953686800228741</v>
      </c>
      <c r="K18" s="333">
        <v>0</v>
      </c>
      <c r="L18" s="332">
        <v>9.5202368322417019</v>
      </c>
      <c r="M18" s="331">
        <v>0</v>
      </c>
      <c r="N18" s="332">
        <v>11.845559416692097</v>
      </c>
      <c r="O18" s="334">
        <v>0</v>
      </c>
      <c r="P18" s="331">
        <v>6.2149323549066438</v>
      </c>
      <c r="Q18" s="313">
        <v>0</v>
      </c>
    </row>
    <row r="19" spans="1:17" ht="12.75" customHeight="1">
      <c r="A19" s="299">
        <v>9</v>
      </c>
      <c r="B19" s="815">
        <v>45153</v>
      </c>
      <c r="C19" s="816"/>
      <c r="D19" s="330">
        <v>8.4718250797403361</v>
      </c>
      <c r="E19" s="331">
        <v>0</v>
      </c>
      <c r="F19" s="332">
        <v>10.825049072373849</v>
      </c>
      <c r="G19" s="333">
        <v>0</v>
      </c>
      <c r="H19" s="332">
        <v>8.7736503440647198</v>
      </c>
      <c r="I19" s="331">
        <v>0</v>
      </c>
      <c r="J19" s="332">
        <v>6.8531191495954102</v>
      </c>
      <c r="K19" s="333">
        <v>0</v>
      </c>
      <c r="L19" s="332">
        <v>9.1449980470749814</v>
      </c>
      <c r="M19" s="331">
        <v>0</v>
      </c>
      <c r="N19" s="332">
        <v>11.678224848941788</v>
      </c>
      <c r="O19" s="334">
        <v>0</v>
      </c>
      <c r="P19" s="331">
        <v>1.8766681074480207</v>
      </c>
      <c r="Q19" s="313">
        <v>0</v>
      </c>
    </row>
    <row r="20" spans="1:17" ht="12.75" customHeight="1">
      <c r="A20" s="299">
        <v>8</v>
      </c>
      <c r="B20" s="815">
        <v>45184</v>
      </c>
      <c r="C20" s="816"/>
      <c r="D20" s="330">
        <v>8.199306729549761</v>
      </c>
      <c r="E20" s="331">
        <v>0</v>
      </c>
      <c r="F20" s="332">
        <v>10.187013437233894</v>
      </c>
      <c r="G20" s="333">
        <v>0</v>
      </c>
      <c r="H20" s="332">
        <v>8.5327294925441777</v>
      </c>
      <c r="I20" s="331">
        <v>0</v>
      </c>
      <c r="J20" s="332">
        <v>6.3656087879173873</v>
      </c>
      <c r="K20" s="333">
        <v>0</v>
      </c>
      <c r="L20" s="332">
        <v>9.1890320387621127</v>
      </c>
      <c r="M20" s="331">
        <v>0</v>
      </c>
      <c r="N20" s="332">
        <v>11.815671350821866</v>
      </c>
      <c r="O20" s="334">
        <v>0</v>
      </c>
      <c r="P20" s="331">
        <v>3.1794781265182426</v>
      </c>
      <c r="Q20" s="313">
        <v>0</v>
      </c>
    </row>
    <row r="21" spans="1:17" ht="12.75" customHeight="1">
      <c r="A21" s="299">
        <v>7</v>
      </c>
      <c r="B21" s="815">
        <v>45214</v>
      </c>
      <c r="C21" s="816"/>
      <c r="D21" s="330">
        <v>7.6393982247669578</v>
      </c>
      <c r="E21" s="331">
        <v>0</v>
      </c>
      <c r="F21" s="332">
        <v>9.5015258270032099</v>
      </c>
      <c r="G21" s="333">
        <v>0</v>
      </c>
      <c r="H21" s="332">
        <v>7.9204064308415312</v>
      </c>
      <c r="I21" s="331">
        <v>0</v>
      </c>
      <c r="J21" s="332">
        <v>6.145484343223373</v>
      </c>
      <c r="K21" s="333">
        <v>0</v>
      </c>
      <c r="L21" s="332">
        <v>9.0271799518693019</v>
      </c>
      <c r="M21" s="331">
        <v>0</v>
      </c>
      <c r="N21" s="332">
        <v>11.714094624402737</v>
      </c>
      <c r="O21" s="334">
        <v>0</v>
      </c>
      <c r="P21" s="331">
        <v>3.0233419896726677</v>
      </c>
      <c r="Q21" s="313">
        <v>0</v>
      </c>
    </row>
    <row r="22" spans="1:17" ht="12.75" customHeight="1">
      <c r="A22" s="299">
        <v>6</v>
      </c>
      <c r="B22" s="815">
        <v>45245</v>
      </c>
      <c r="C22" s="816"/>
      <c r="D22" s="330">
        <v>7.1694482922593394</v>
      </c>
      <c r="E22" s="331">
        <v>0</v>
      </c>
      <c r="F22" s="332">
        <v>8.7582845847707258</v>
      </c>
      <c r="G22" s="333">
        <v>0</v>
      </c>
      <c r="H22" s="332">
        <v>7.3997015255077514</v>
      </c>
      <c r="I22" s="331">
        <v>0</v>
      </c>
      <c r="J22" s="332">
        <v>6.0310074927936386</v>
      </c>
      <c r="K22" s="333">
        <v>0</v>
      </c>
      <c r="L22" s="332">
        <v>8.2720206512967298</v>
      </c>
      <c r="M22" s="331">
        <v>0</v>
      </c>
      <c r="N22" s="332">
        <v>10.112774560295602</v>
      </c>
      <c r="O22" s="334">
        <v>0</v>
      </c>
      <c r="P22" s="331">
        <v>2.956204846526167</v>
      </c>
      <c r="Q22" s="313">
        <v>0</v>
      </c>
    </row>
    <row r="23" spans="1:17" ht="12.75" customHeight="1">
      <c r="A23" s="299">
        <v>5</v>
      </c>
      <c r="B23" s="815">
        <v>45275</v>
      </c>
      <c r="C23" s="816"/>
      <c r="D23" s="330">
        <v>7.4508415117121141</v>
      </c>
      <c r="E23" s="331">
        <v>0</v>
      </c>
      <c r="F23" s="332">
        <v>8.7939237033778372</v>
      </c>
      <c r="G23" s="333">
        <v>0</v>
      </c>
      <c r="H23" s="332">
        <v>7.7198901975080947</v>
      </c>
      <c r="I23" s="331">
        <v>0</v>
      </c>
      <c r="J23" s="332">
        <v>5.951761929522803</v>
      </c>
      <c r="K23" s="333">
        <v>0</v>
      </c>
      <c r="L23" s="332">
        <v>8.729135584596893</v>
      </c>
      <c r="M23" s="331">
        <v>0</v>
      </c>
      <c r="N23" s="332">
        <v>10.219795665033926</v>
      </c>
      <c r="O23" s="334">
        <v>0</v>
      </c>
      <c r="P23" s="331">
        <v>2.8964947659554152</v>
      </c>
      <c r="Q23" s="313">
        <v>0</v>
      </c>
    </row>
    <row r="24" spans="1:17" ht="12.75" customHeight="1">
      <c r="A24" s="299">
        <v>4</v>
      </c>
      <c r="B24" s="815">
        <v>45306</v>
      </c>
      <c r="C24" s="816"/>
      <c r="D24" s="330">
        <v>7.1321868038192404</v>
      </c>
      <c r="E24" s="331">
        <v>0</v>
      </c>
      <c r="F24" s="332">
        <v>7.649396131862285</v>
      </c>
      <c r="G24" s="333">
        <v>0</v>
      </c>
      <c r="H24" s="332">
        <v>7.344387167721278</v>
      </c>
      <c r="I24" s="331">
        <v>0</v>
      </c>
      <c r="J24" s="332">
        <v>6.0289300636030552</v>
      </c>
      <c r="K24" s="333">
        <v>0</v>
      </c>
      <c r="L24" s="332">
        <v>7.599621522588107</v>
      </c>
      <c r="M24" s="331">
        <v>0</v>
      </c>
      <c r="N24" s="332">
        <v>7.9158131132425869</v>
      </c>
      <c r="O24" s="334">
        <v>0</v>
      </c>
      <c r="P24" s="331">
        <v>6.3462440749741056</v>
      </c>
      <c r="Q24" s="313">
        <v>0</v>
      </c>
    </row>
    <row r="25" spans="1:17" ht="12.75" customHeight="1">
      <c r="A25" s="299">
        <v>3</v>
      </c>
      <c r="B25" s="815">
        <v>45337</v>
      </c>
      <c r="C25" s="816"/>
      <c r="D25" s="330">
        <v>7.3847727626889403</v>
      </c>
      <c r="E25" s="331">
        <v>0</v>
      </c>
      <c r="F25" s="332">
        <v>7.5815093975401204</v>
      </c>
      <c r="G25" s="333">
        <v>0</v>
      </c>
      <c r="H25" s="332">
        <v>7.63677866020398</v>
      </c>
      <c r="I25" s="331">
        <v>0</v>
      </c>
      <c r="J25" s="332">
        <v>6.2658368327675129</v>
      </c>
      <c r="K25" s="333">
        <v>0</v>
      </c>
      <c r="L25" s="332">
        <v>6.9687837471998249</v>
      </c>
      <c r="M25" s="331">
        <v>0</v>
      </c>
      <c r="N25" s="332">
        <v>6.6785259575683265</v>
      </c>
      <c r="O25" s="334">
        <v>0</v>
      </c>
      <c r="P25" s="331">
        <v>6.3020465772759326</v>
      </c>
      <c r="Q25" s="313">
        <v>0</v>
      </c>
    </row>
    <row r="26" spans="1:17" ht="12.75" customHeight="1">
      <c r="A26" s="299">
        <v>2</v>
      </c>
      <c r="B26" s="815">
        <v>45366</v>
      </c>
      <c r="C26" s="816"/>
      <c r="D26" s="330">
        <v>7.2570552637793773</v>
      </c>
      <c r="E26" s="331">
        <v>0</v>
      </c>
      <c r="F26" s="332">
        <v>6.3227655070607014</v>
      </c>
      <c r="G26" s="333">
        <v>0</v>
      </c>
      <c r="H26" s="332">
        <v>7.4878756819065417</v>
      </c>
      <c r="I26" s="331">
        <v>0</v>
      </c>
      <c r="J26" s="332">
        <v>6.1045188478370038</v>
      </c>
      <c r="K26" s="333">
        <v>0</v>
      </c>
      <c r="L26" s="332">
        <v>5.6103248380119597</v>
      </c>
      <c r="M26" s="331">
        <v>0</v>
      </c>
      <c r="N26" s="332">
        <v>4.2529153490151295</v>
      </c>
      <c r="O26" s="334">
        <v>0</v>
      </c>
      <c r="P26" s="331">
        <v>7.193239211791469</v>
      </c>
      <c r="Q26" s="313">
        <v>0</v>
      </c>
    </row>
    <row r="27" spans="1:17" ht="12.75" customHeight="1">
      <c r="A27" s="299">
        <v>1</v>
      </c>
      <c r="B27" s="815">
        <v>45397</v>
      </c>
      <c r="C27" s="816"/>
      <c r="D27" s="330">
        <v>7.341864170606871</v>
      </c>
      <c r="E27" s="331">
        <v>0</v>
      </c>
      <c r="F27" s="332">
        <v>6.2720537771317808</v>
      </c>
      <c r="G27" s="333">
        <v>0</v>
      </c>
      <c r="H27" s="332">
        <v>7.6800396569186802</v>
      </c>
      <c r="I27" s="331">
        <v>0</v>
      </c>
      <c r="J27" s="332">
        <v>5.8929278256789175</v>
      </c>
      <c r="K27" s="333">
        <v>0</v>
      </c>
      <c r="L27" s="332">
        <v>5.7202200451201612</v>
      </c>
      <c r="M27" s="331">
        <v>0</v>
      </c>
      <c r="N27" s="332">
        <v>4.4496289148534318</v>
      </c>
      <c r="O27" s="334">
        <v>0</v>
      </c>
      <c r="P27" s="331">
        <v>7.9894175951112256</v>
      </c>
      <c r="Q27" s="313">
        <v>0</v>
      </c>
    </row>
    <row r="28" spans="1:17" ht="12.75" customHeight="1">
      <c r="A28" s="299">
        <v>0</v>
      </c>
      <c r="B28" s="815">
        <v>45427</v>
      </c>
      <c r="C28" s="816"/>
      <c r="D28" s="330">
        <v>7.3420109204550332</v>
      </c>
      <c r="E28" s="331">
        <v>0</v>
      </c>
      <c r="F28" s="332">
        <v>6.2526987519243793</v>
      </c>
      <c r="G28" s="333">
        <v>0</v>
      </c>
      <c r="H28" s="332">
        <v>7.7200927438092481</v>
      </c>
      <c r="I28" s="331">
        <v>0</v>
      </c>
      <c r="J28" s="332">
        <v>5.4795669011209469</v>
      </c>
      <c r="K28" s="333">
        <v>0</v>
      </c>
      <c r="L28" s="332">
        <v>5.8931368102709047</v>
      </c>
      <c r="M28" s="331">
        <v>0</v>
      </c>
      <c r="N28" s="332">
        <v>4.6288458871614147</v>
      </c>
      <c r="O28" s="334">
        <v>0</v>
      </c>
      <c r="P28" s="331">
        <v>8.1800909452581116</v>
      </c>
      <c r="Q28" s="313">
        <v>0</v>
      </c>
    </row>
    <row r="29" spans="1:17" ht="12.75" customHeight="1" thickBot="1">
      <c r="B29" s="315"/>
      <c r="C29" s="316"/>
      <c r="D29" s="317"/>
      <c r="E29" s="318"/>
      <c r="F29" s="319"/>
      <c r="G29" s="320"/>
      <c r="H29" s="321"/>
      <c r="I29" s="321"/>
      <c r="J29" s="322"/>
      <c r="K29" s="320"/>
      <c r="L29" s="321"/>
      <c r="M29" s="321"/>
      <c r="N29" s="322"/>
      <c r="O29" s="323"/>
      <c r="P29" s="324"/>
      <c r="Q29" s="325"/>
    </row>
    <row r="30" spans="1:17" ht="12.75" customHeight="1">
      <c r="B30" s="326" t="s">
        <v>407</v>
      </c>
      <c r="L30" s="327" t="s">
        <v>289</v>
      </c>
    </row>
    <row r="31" spans="1:17" ht="12.75" customHeight="1">
      <c r="B31" s="326"/>
      <c r="L31" s="327"/>
    </row>
    <row r="32" spans="1:17" ht="0.75" customHeight="1"/>
    <row r="33" ht="12.75" hidden="1" customHeight="1"/>
  </sheetData>
  <mergeCells count="34">
    <mergeCell ref="B14:C14"/>
    <mergeCell ref="B16:C16"/>
    <mergeCell ref="B15:C15"/>
    <mergeCell ref="B8:C8"/>
    <mergeCell ref="B5:C5"/>
    <mergeCell ref="B6:C6"/>
    <mergeCell ref="B7:C7"/>
    <mergeCell ref="B9:C9"/>
    <mergeCell ref="B10:C10"/>
    <mergeCell ref="B11:C11"/>
    <mergeCell ref="B12:C12"/>
    <mergeCell ref="B13:C13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:Q1"/>
    <mergeCell ref="D3:E3"/>
    <mergeCell ref="F3:G3"/>
    <mergeCell ref="H3:I3"/>
    <mergeCell ref="J3:K3"/>
    <mergeCell ref="L3:M3"/>
    <mergeCell ref="N3:O3"/>
    <mergeCell ref="P3:Q3"/>
    <mergeCell ref="B2:C3"/>
    <mergeCell ref="D2:Q2"/>
  </mergeCells>
  <printOptions horizontalCentered="1" verticalCentered="1"/>
  <pageMargins left="0" right="0" top="0.98425196850393704" bottom="0.39370078740157483" header="0" footer="0"/>
  <pageSetup paperSize="9" scale="80" firstPageNumber="18" orientation="portrait" useFirstPageNumber="1" r:id="rId1"/>
  <headerFooter>
    <oddHeader>&amp;L&amp;G&amp;R&amp;G</oddHeader>
    <oddFooter xml:space="preserve">&amp;C&amp;"Arial Black,Normal"&amp;12 &amp;K03+00020&amp;R&amp;"Arial Black,Gras"&amp;14&amp;K03+000Janvier 2024 | N°53&amp;G       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3">
    <tabColor rgb="FF00B0F0"/>
  </sheetPr>
  <dimension ref="A1:N35"/>
  <sheetViews>
    <sheetView topLeftCell="A2" zoomScale="85" zoomScaleNormal="85" zoomScalePageLayoutView="90" workbookViewId="0">
      <selection activeCell="D31" sqref="D31:M33"/>
    </sheetView>
  </sheetViews>
  <sheetFormatPr baseColWidth="10" defaultColWidth="11.44140625" defaultRowHeight="12.75" customHeight="1"/>
  <cols>
    <col min="1" max="1" width="12.5546875" style="299" customWidth="1"/>
    <col min="2" max="2" width="9.44140625" style="33" customWidth="1"/>
    <col min="3" max="4" width="10.6640625" style="33" customWidth="1"/>
    <col min="5" max="5" width="3" style="33" customWidth="1"/>
    <col min="6" max="6" width="10.6640625" style="33" customWidth="1"/>
    <col min="7" max="7" width="1.6640625" style="33" customWidth="1"/>
    <col min="8" max="8" width="11.33203125" style="33" customWidth="1"/>
    <col min="9" max="9" width="1.5546875" style="33" customWidth="1"/>
    <col min="10" max="10" width="11" style="33" customWidth="1"/>
    <col min="11" max="11" width="1.6640625" style="33" customWidth="1"/>
    <col min="12" max="12" width="15.6640625" style="33" customWidth="1"/>
    <col min="13" max="13" width="2" style="33" customWidth="1"/>
    <col min="14" max="14" width="15.5546875" style="33" customWidth="1"/>
    <col min="15" max="16384" width="11.44140625" style="33"/>
  </cols>
  <sheetData>
    <row r="1" spans="1:14" ht="27.75" customHeight="1" thickBot="1">
      <c r="B1" s="817" t="s">
        <v>422</v>
      </c>
      <c r="C1" s="817"/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335"/>
    </row>
    <row r="2" spans="1:14" ht="12.75" customHeight="1" thickBot="1">
      <c r="B2" s="833" t="s">
        <v>6</v>
      </c>
      <c r="C2" s="834"/>
      <c r="D2" s="837" t="s">
        <v>213</v>
      </c>
      <c r="E2" s="838"/>
      <c r="F2" s="838"/>
      <c r="G2" s="838"/>
      <c r="H2" s="838"/>
      <c r="I2" s="838"/>
      <c r="J2" s="838"/>
      <c r="K2" s="838"/>
      <c r="L2" s="838"/>
      <c r="M2" s="839"/>
      <c r="N2" s="336"/>
    </row>
    <row r="3" spans="1:14" ht="15" customHeight="1" thickBot="1">
      <c r="B3" s="835"/>
      <c r="C3" s="836"/>
      <c r="D3" s="837" t="s">
        <v>92</v>
      </c>
      <c r="E3" s="838"/>
      <c r="F3" s="838"/>
      <c r="G3" s="838"/>
      <c r="H3" s="838"/>
      <c r="I3" s="838"/>
      <c r="J3" s="838"/>
      <c r="K3" s="838"/>
      <c r="L3" s="833" t="s">
        <v>191</v>
      </c>
      <c r="M3" s="834"/>
      <c r="N3" s="336"/>
    </row>
    <row r="4" spans="1:14" ht="29.25" customHeight="1" thickBot="1">
      <c r="B4" s="835"/>
      <c r="C4" s="836"/>
      <c r="D4" s="818" t="s">
        <v>93</v>
      </c>
      <c r="E4" s="819"/>
      <c r="F4" s="823" t="s">
        <v>16</v>
      </c>
      <c r="G4" s="824"/>
      <c r="H4" s="819" t="s">
        <v>17</v>
      </c>
      <c r="I4" s="819"/>
      <c r="J4" s="823" t="s">
        <v>18</v>
      </c>
      <c r="K4" s="819"/>
      <c r="L4" s="840"/>
      <c r="M4" s="841"/>
    </row>
    <row r="5" spans="1:14" ht="12.75" customHeight="1">
      <c r="B5" s="300" t="s">
        <v>7</v>
      </c>
      <c r="C5" s="301"/>
      <c r="D5" s="337"/>
      <c r="E5" s="337"/>
      <c r="F5" s="304"/>
      <c r="G5" s="338"/>
      <c r="H5" s="337"/>
      <c r="I5" s="337"/>
      <c r="J5" s="304"/>
      <c r="K5" s="337"/>
      <c r="L5" s="302"/>
      <c r="M5" s="301"/>
    </row>
    <row r="6" spans="1:14" ht="12.75" customHeight="1">
      <c r="A6" s="299">
        <v>23</v>
      </c>
      <c r="B6" s="831">
        <v>44666</v>
      </c>
      <c r="C6" s="832"/>
      <c r="D6" s="339">
        <v>2303</v>
      </c>
      <c r="E6" s="340">
        <v>0</v>
      </c>
      <c r="F6" s="341">
        <v>4</v>
      </c>
      <c r="G6" s="342">
        <v>0</v>
      </c>
      <c r="H6" s="343">
        <v>45</v>
      </c>
      <c r="I6" s="340">
        <v>0</v>
      </c>
      <c r="J6" s="344">
        <v>2206</v>
      </c>
      <c r="K6" s="340">
        <v>0</v>
      </c>
      <c r="L6" s="345">
        <v>1130</v>
      </c>
      <c r="M6" s="346">
        <v>0</v>
      </c>
    </row>
    <row r="7" spans="1:14" ht="12.75" customHeight="1">
      <c r="A7" s="299">
        <v>22</v>
      </c>
      <c r="B7" s="831">
        <v>44696</v>
      </c>
      <c r="C7" s="832"/>
      <c r="D7" s="339">
        <v>2340</v>
      </c>
      <c r="E7" s="340">
        <v>0</v>
      </c>
      <c r="F7" s="341">
        <v>2</v>
      </c>
      <c r="G7" s="342">
        <v>0</v>
      </c>
      <c r="H7" s="343">
        <v>40</v>
      </c>
      <c r="I7" s="340">
        <v>0</v>
      </c>
      <c r="J7" s="344">
        <v>2207</v>
      </c>
      <c r="K7" s="340">
        <v>0</v>
      </c>
      <c r="L7" s="345">
        <v>864</v>
      </c>
      <c r="M7" s="346">
        <v>0</v>
      </c>
    </row>
    <row r="8" spans="1:14" ht="12.75" customHeight="1">
      <c r="A8" s="299">
        <v>21</v>
      </c>
      <c r="B8" s="831">
        <v>44727</v>
      </c>
      <c r="C8" s="832"/>
      <c r="D8" s="339">
        <v>2255.0285714285715</v>
      </c>
      <c r="E8" s="340">
        <v>0</v>
      </c>
      <c r="F8" s="341">
        <v>2</v>
      </c>
      <c r="G8" s="342">
        <v>0</v>
      </c>
      <c r="H8" s="343">
        <v>38</v>
      </c>
      <c r="I8" s="340">
        <v>0</v>
      </c>
      <c r="J8" s="344">
        <v>2258</v>
      </c>
      <c r="K8" s="340">
        <v>0</v>
      </c>
      <c r="L8" s="345">
        <v>899</v>
      </c>
      <c r="M8" s="346">
        <v>0</v>
      </c>
    </row>
    <row r="9" spans="1:14" ht="12.75" customHeight="1">
      <c r="A9" s="299">
        <v>20</v>
      </c>
      <c r="B9" s="831">
        <v>44757</v>
      </c>
      <c r="C9" s="832"/>
      <c r="D9" s="339">
        <v>2460</v>
      </c>
      <c r="E9" s="340">
        <v>0</v>
      </c>
      <c r="F9" s="341">
        <v>1</v>
      </c>
      <c r="G9" s="342">
        <v>0</v>
      </c>
      <c r="H9" s="343">
        <v>40</v>
      </c>
      <c r="I9" s="340">
        <v>0</v>
      </c>
      <c r="J9" s="344">
        <v>2285</v>
      </c>
      <c r="K9" s="340">
        <v>0</v>
      </c>
      <c r="L9" s="345">
        <v>979</v>
      </c>
      <c r="M9" s="346">
        <v>0</v>
      </c>
    </row>
    <row r="10" spans="1:14" ht="12.75" customHeight="1">
      <c r="A10" s="299">
        <v>19</v>
      </c>
      <c r="B10" s="831">
        <v>44788</v>
      </c>
      <c r="C10" s="832"/>
      <c r="D10" s="339">
        <v>2412</v>
      </c>
      <c r="E10" s="340">
        <v>0</v>
      </c>
      <c r="F10" s="341">
        <v>1</v>
      </c>
      <c r="G10" s="342">
        <v>0</v>
      </c>
      <c r="H10" s="343">
        <v>30</v>
      </c>
      <c r="I10" s="340">
        <v>0</v>
      </c>
      <c r="J10" s="344">
        <v>2288</v>
      </c>
      <c r="K10" s="340">
        <v>0</v>
      </c>
      <c r="L10" s="345">
        <v>975</v>
      </c>
      <c r="M10" s="346">
        <v>0</v>
      </c>
    </row>
    <row r="11" spans="1:14" ht="12.75" customHeight="1">
      <c r="A11" s="299">
        <v>18</v>
      </c>
      <c r="B11" s="831">
        <v>44819</v>
      </c>
      <c r="C11" s="832"/>
      <c r="D11" s="339">
        <v>2286</v>
      </c>
      <c r="E11" s="340">
        <v>0</v>
      </c>
      <c r="F11" s="341">
        <v>2</v>
      </c>
      <c r="G11" s="342">
        <v>0</v>
      </c>
      <c r="H11" s="343">
        <v>38</v>
      </c>
      <c r="I11" s="340">
        <v>0</v>
      </c>
      <c r="J11" s="344">
        <v>2184</v>
      </c>
      <c r="K11" s="340">
        <v>0</v>
      </c>
      <c r="L11" s="345">
        <v>882</v>
      </c>
      <c r="M11" s="346">
        <v>0</v>
      </c>
    </row>
    <row r="12" spans="1:14" ht="12.75" customHeight="1">
      <c r="A12" s="299">
        <v>17</v>
      </c>
      <c r="B12" s="831">
        <v>44849</v>
      </c>
      <c r="C12" s="832"/>
      <c r="D12" s="339">
        <v>2206</v>
      </c>
      <c r="E12" s="340">
        <v>0</v>
      </c>
      <c r="F12" s="347">
        <v>0</v>
      </c>
      <c r="G12" s="342">
        <v>0</v>
      </c>
      <c r="H12" s="343">
        <v>60</v>
      </c>
      <c r="I12" s="340">
        <v>0</v>
      </c>
      <c r="J12" s="344">
        <v>2146</v>
      </c>
      <c r="K12" s="340">
        <v>0</v>
      </c>
      <c r="L12" s="345">
        <v>829</v>
      </c>
      <c r="M12" s="346">
        <v>0</v>
      </c>
    </row>
    <row r="13" spans="1:14" ht="12.75" customHeight="1">
      <c r="A13" s="299">
        <v>16</v>
      </c>
      <c r="B13" s="831">
        <v>44880</v>
      </c>
      <c r="C13" s="832"/>
      <c r="D13" s="339">
        <v>2133</v>
      </c>
      <c r="E13" s="340">
        <v>0</v>
      </c>
      <c r="F13" s="341">
        <v>4</v>
      </c>
      <c r="G13" s="342">
        <v>0</v>
      </c>
      <c r="H13" s="343">
        <v>148</v>
      </c>
      <c r="I13" s="340">
        <v>0</v>
      </c>
      <c r="J13" s="344">
        <v>1981</v>
      </c>
      <c r="K13" s="340">
        <v>0</v>
      </c>
      <c r="L13" s="345">
        <v>820</v>
      </c>
      <c r="M13" s="346">
        <v>0</v>
      </c>
    </row>
    <row r="14" spans="1:14" ht="12.75" customHeight="1">
      <c r="A14" s="299">
        <v>15</v>
      </c>
      <c r="B14" s="831">
        <v>44910</v>
      </c>
      <c r="C14" s="832"/>
      <c r="D14" s="339">
        <v>1247</v>
      </c>
      <c r="E14" s="340">
        <v>0</v>
      </c>
      <c r="F14" s="341">
        <v>3</v>
      </c>
      <c r="G14" s="342">
        <v>0</v>
      </c>
      <c r="H14" s="343">
        <v>151</v>
      </c>
      <c r="I14" s="340">
        <v>0</v>
      </c>
      <c r="J14" s="344">
        <v>1093</v>
      </c>
      <c r="K14" s="340">
        <v>0</v>
      </c>
      <c r="L14" s="345">
        <v>568</v>
      </c>
      <c r="M14" s="346">
        <v>0</v>
      </c>
    </row>
    <row r="15" spans="1:14" ht="12.75" customHeight="1">
      <c r="A15" s="299">
        <v>14</v>
      </c>
      <c r="B15" s="831">
        <v>44941</v>
      </c>
      <c r="C15" s="832"/>
      <c r="D15" s="339">
        <v>1762</v>
      </c>
      <c r="E15" s="340">
        <v>0</v>
      </c>
      <c r="F15" s="341">
        <v>2</v>
      </c>
      <c r="G15" s="342">
        <v>0</v>
      </c>
      <c r="H15" s="343">
        <v>157</v>
      </c>
      <c r="I15" s="340">
        <v>0</v>
      </c>
      <c r="J15" s="344">
        <v>1603</v>
      </c>
      <c r="K15" s="340">
        <v>0</v>
      </c>
      <c r="L15" s="345">
        <v>836</v>
      </c>
      <c r="M15" s="346">
        <v>0</v>
      </c>
    </row>
    <row r="16" spans="1:14" ht="12.75" customHeight="1">
      <c r="A16" s="299">
        <v>13</v>
      </c>
      <c r="B16" s="831">
        <v>44972</v>
      </c>
      <c r="C16" s="832"/>
      <c r="D16" s="339">
        <v>2141</v>
      </c>
      <c r="E16" s="340">
        <v>0</v>
      </c>
      <c r="F16" s="341">
        <v>9</v>
      </c>
      <c r="G16" s="342">
        <v>0</v>
      </c>
      <c r="H16" s="343">
        <v>163</v>
      </c>
      <c r="I16" s="340">
        <v>0</v>
      </c>
      <c r="J16" s="344">
        <v>1969</v>
      </c>
      <c r="K16" s="340">
        <v>0</v>
      </c>
      <c r="L16" s="345">
        <v>973</v>
      </c>
      <c r="M16" s="346">
        <v>0</v>
      </c>
    </row>
    <row r="17" spans="1:13" ht="12.75" customHeight="1">
      <c r="A17" s="299">
        <v>12</v>
      </c>
      <c r="B17" s="831">
        <v>45000</v>
      </c>
      <c r="C17" s="832"/>
      <c r="D17" s="339">
        <v>2861</v>
      </c>
      <c r="E17" s="340">
        <v>0</v>
      </c>
      <c r="F17" s="341">
        <v>2</v>
      </c>
      <c r="G17" s="342">
        <v>0</v>
      </c>
      <c r="H17" s="343">
        <v>171</v>
      </c>
      <c r="I17" s="340">
        <v>0</v>
      </c>
      <c r="J17" s="344">
        <v>2688</v>
      </c>
      <c r="K17" s="340">
        <v>0</v>
      </c>
      <c r="L17" s="345">
        <v>1246</v>
      </c>
      <c r="M17" s="346">
        <v>0</v>
      </c>
    </row>
    <row r="18" spans="1:13" ht="12.75" customHeight="1">
      <c r="A18" s="299">
        <v>11</v>
      </c>
      <c r="B18" s="831">
        <v>45031</v>
      </c>
      <c r="C18" s="832"/>
      <c r="D18" s="339">
        <v>3176</v>
      </c>
      <c r="E18" s="340">
        <v>0</v>
      </c>
      <c r="F18" s="341">
        <v>4</v>
      </c>
      <c r="G18" s="342">
        <v>0</v>
      </c>
      <c r="H18" s="343">
        <v>143</v>
      </c>
      <c r="I18" s="340">
        <v>0</v>
      </c>
      <c r="J18" s="344">
        <v>3029</v>
      </c>
      <c r="K18" s="340">
        <v>0</v>
      </c>
      <c r="L18" s="345">
        <v>1088</v>
      </c>
      <c r="M18" s="346">
        <v>0</v>
      </c>
    </row>
    <row r="19" spans="1:13" ht="12.75" customHeight="1">
      <c r="A19" s="299">
        <v>10</v>
      </c>
      <c r="B19" s="831">
        <v>45061</v>
      </c>
      <c r="C19" s="832"/>
      <c r="D19" s="339">
        <v>2995</v>
      </c>
      <c r="E19" s="340">
        <v>0</v>
      </c>
      <c r="F19" s="341">
        <v>4</v>
      </c>
      <c r="G19" s="342">
        <v>0</v>
      </c>
      <c r="H19" s="343">
        <v>156</v>
      </c>
      <c r="I19" s="340">
        <v>0</v>
      </c>
      <c r="J19" s="344">
        <v>2835</v>
      </c>
      <c r="K19" s="340">
        <v>0</v>
      </c>
      <c r="L19" s="345">
        <v>1217</v>
      </c>
      <c r="M19" s="346">
        <v>0</v>
      </c>
    </row>
    <row r="20" spans="1:13" ht="12.75" customHeight="1">
      <c r="A20" s="299">
        <v>9</v>
      </c>
      <c r="B20" s="831">
        <v>45092</v>
      </c>
      <c r="C20" s="832"/>
      <c r="D20" s="339">
        <v>2252</v>
      </c>
      <c r="E20" s="340">
        <v>0</v>
      </c>
      <c r="F20" s="341">
        <v>0</v>
      </c>
      <c r="G20" s="342">
        <v>0</v>
      </c>
      <c r="H20" s="343">
        <v>161</v>
      </c>
      <c r="I20" s="340">
        <v>0</v>
      </c>
      <c r="J20" s="344">
        <v>2091</v>
      </c>
      <c r="K20" s="340">
        <v>0</v>
      </c>
      <c r="L20" s="345">
        <v>1057</v>
      </c>
      <c r="M20" s="346">
        <v>0</v>
      </c>
    </row>
    <row r="21" spans="1:13" ht="12.75" customHeight="1">
      <c r="A21" s="299">
        <v>8</v>
      </c>
      <c r="B21" s="831">
        <v>45122</v>
      </c>
      <c r="C21" s="832"/>
      <c r="D21" s="339">
        <v>2459</v>
      </c>
      <c r="E21" s="340">
        <v>0</v>
      </c>
      <c r="F21" s="341">
        <v>3</v>
      </c>
      <c r="G21" s="342">
        <v>0</v>
      </c>
      <c r="H21" s="343">
        <v>164</v>
      </c>
      <c r="I21" s="340">
        <v>0</v>
      </c>
      <c r="J21" s="344">
        <v>2292</v>
      </c>
      <c r="K21" s="340">
        <v>0</v>
      </c>
      <c r="L21" s="345">
        <v>1120</v>
      </c>
      <c r="M21" s="346">
        <v>0</v>
      </c>
    </row>
    <row r="22" spans="1:13" ht="12.75" customHeight="1">
      <c r="A22" s="299">
        <v>7</v>
      </c>
      <c r="B22" s="831">
        <v>45153</v>
      </c>
      <c r="C22" s="832"/>
      <c r="D22" s="339">
        <v>2193</v>
      </c>
      <c r="E22" s="340">
        <v>0</v>
      </c>
      <c r="F22" s="341">
        <v>8</v>
      </c>
      <c r="G22" s="342">
        <v>0</v>
      </c>
      <c r="H22" s="343">
        <v>157</v>
      </c>
      <c r="I22" s="340">
        <v>0</v>
      </c>
      <c r="J22" s="344">
        <v>2028</v>
      </c>
      <c r="K22" s="340">
        <v>0</v>
      </c>
      <c r="L22" s="345">
        <v>891</v>
      </c>
      <c r="M22" s="346">
        <v>0</v>
      </c>
    </row>
    <row r="23" spans="1:13" ht="12.75" customHeight="1">
      <c r="A23" s="299">
        <v>6</v>
      </c>
      <c r="B23" s="831">
        <v>45184</v>
      </c>
      <c r="C23" s="832"/>
      <c r="D23" s="339">
        <v>2048</v>
      </c>
      <c r="E23" s="340">
        <v>0</v>
      </c>
      <c r="F23" s="341">
        <v>1</v>
      </c>
      <c r="G23" s="342">
        <v>0</v>
      </c>
      <c r="H23" s="343">
        <v>183</v>
      </c>
      <c r="I23" s="340">
        <v>0</v>
      </c>
      <c r="J23" s="344">
        <v>1864</v>
      </c>
      <c r="K23" s="340">
        <v>0</v>
      </c>
      <c r="L23" s="345">
        <v>890</v>
      </c>
      <c r="M23" s="346">
        <v>0</v>
      </c>
    </row>
    <row r="24" spans="1:13" ht="12.75" customHeight="1">
      <c r="A24" s="299">
        <v>5</v>
      </c>
      <c r="B24" s="831">
        <v>45214</v>
      </c>
      <c r="C24" s="832"/>
      <c r="D24" s="339">
        <v>2132</v>
      </c>
      <c r="E24" s="340">
        <v>0</v>
      </c>
      <c r="F24" s="341">
        <v>3</v>
      </c>
      <c r="G24" s="342">
        <v>0</v>
      </c>
      <c r="H24" s="343">
        <v>191</v>
      </c>
      <c r="I24" s="340">
        <v>0</v>
      </c>
      <c r="J24" s="344">
        <v>1938</v>
      </c>
      <c r="K24" s="340">
        <v>0</v>
      </c>
      <c r="L24" s="345">
        <v>922</v>
      </c>
      <c r="M24" s="346">
        <v>0</v>
      </c>
    </row>
    <row r="25" spans="1:13" ht="12.75" customHeight="1">
      <c r="A25" s="299">
        <v>4</v>
      </c>
      <c r="B25" s="831">
        <v>45245</v>
      </c>
      <c r="C25" s="832"/>
      <c r="D25" s="339">
        <v>2172</v>
      </c>
      <c r="E25" s="340">
        <v>0</v>
      </c>
      <c r="F25" s="341">
        <v>6</v>
      </c>
      <c r="G25" s="342">
        <v>0</v>
      </c>
      <c r="H25" s="343">
        <v>148</v>
      </c>
      <c r="I25" s="340">
        <v>0</v>
      </c>
      <c r="J25" s="344">
        <v>2018</v>
      </c>
      <c r="K25" s="340">
        <v>0</v>
      </c>
      <c r="L25" s="345">
        <v>900</v>
      </c>
      <c r="M25" s="346">
        <v>0</v>
      </c>
    </row>
    <row r="26" spans="1:13" ht="12.75" customHeight="1">
      <c r="A26" s="299">
        <v>3</v>
      </c>
      <c r="B26" s="831">
        <v>45275</v>
      </c>
      <c r="C26" s="832"/>
      <c r="D26" s="339">
        <v>1369</v>
      </c>
      <c r="E26" s="340">
        <v>0</v>
      </c>
      <c r="F26" s="341">
        <v>4</v>
      </c>
      <c r="G26" s="342">
        <v>0</v>
      </c>
      <c r="H26" s="343">
        <v>136</v>
      </c>
      <c r="I26" s="340">
        <v>0</v>
      </c>
      <c r="J26" s="344">
        <v>1229</v>
      </c>
      <c r="K26" s="340">
        <v>0</v>
      </c>
      <c r="L26" s="345">
        <v>707</v>
      </c>
      <c r="M26" s="346">
        <v>0</v>
      </c>
    </row>
    <row r="27" spans="1:13" ht="12.75" customHeight="1">
      <c r="A27" s="299">
        <v>2</v>
      </c>
      <c r="B27" s="831">
        <v>45306</v>
      </c>
      <c r="C27" s="832"/>
      <c r="D27" s="339">
        <v>2056</v>
      </c>
      <c r="E27" s="340">
        <v>0</v>
      </c>
      <c r="F27" s="341">
        <v>4</v>
      </c>
      <c r="G27" s="342">
        <v>0</v>
      </c>
      <c r="H27" s="343">
        <v>141</v>
      </c>
      <c r="I27" s="340">
        <v>0</v>
      </c>
      <c r="J27" s="344">
        <v>1911</v>
      </c>
      <c r="K27" s="340">
        <v>0</v>
      </c>
      <c r="L27" s="345">
        <v>1101</v>
      </c>
      <c r="M27" s="346">
        <v>0</v>
      </c>
    </row>
    <row r="28" spans="1:13" ht="12.75" customHeight="1">
      <c r="A28" s="299">
        <v>1</v>
      </c>
      <c r="B28" s="831">
        <v>45337</v>
      </c>
      <c r="C28" s="832"/>
      <c r="D28" s="339">
        <v>2468</v>
      </c>
      <c r="E28" s="340">
        <v>0</v>
      </c>
      <c r="F28" s="341">
        <v>2</v>
      </c>
      <c r="G28" s="342">
        <v>0</v>
      </c>
      <c r="H28" s="343">
        <v>193</v>
      </c>
      <c r="I28" s="340">
        <v>0</v>
      </c>
      <c r="J28" s="344">
        <v>2273</v>
      </c>
      <c r="K28" s="340">
        <v>0</v>
      </c>
      <c r="L28" s="345">
        <v>1258</v>
      </c>
      <c r="M28" s="346">
        <v>0</v>
      </c>
    </row>
    <row r="29" spans="1:13" ht="12.75" customHeight="1">
      <c r="A29" s="299">
        <v>0</v>
      </c>
      <c r="B29" s="831">
        <v>45366</v>
      </c>
      <c r="C29" s="832"/>
      <c r="D29" s="339">
        <v>2658</v>
      </c>
      <c r="E29" s="340">
        <v>0</v>
      </c>
      <c r="F29" s="341">
        <v>4</v>
      </c>
      <c r="G29" s="342">
        <v>0</v>
      </c>
      <c r="H29" s="343">
        <v>39</v>
      </c>
      <c r="I29" s="340">
        <v>0</v>
      </c>
      <c r="J29" s="344">
        <v>2615</v>
      </c>
      <c r="K29" s="340">
        <v>0</v>
      </c>
      <c r="L29" s="345">
        <v>1278</v>
      </c>
      <c r="M29" s="346">
        <v>0</v>
      </c>
    </row>
    <row r="30" spans="1:13" ht="12.75" customHeight="1">
      <c r="B30" s="348"/>
      <c r="C30" s="349"/>
      <c r="D30" s="339"/>
      <c r="E30" s="350"/>
      <c r="F30" s="351"/>
      <c r="G30" s="352"/>
      <c r="H30" s="350"/>
      <c r="I30" s="350"/>
      <c r="J30" s="353"/>
      <c r="K30" s="350"/>
      <c r="L30" s="354"/>
      <c r="M30" s="355"/>
    </row>
    <row r="31" spans="1:13" ht="12.75" customHeight="1">
      <c r="A31" s="299">
        <v>2022</v>
      </c>
      <c r="B31" s="829" t="s">
        <v>486</v>
      </c>
      <c r="C31" s="830"/>
      <c r="D31" s="356">
        <v>7182</v>
      </c>
      <c r="E31" s="357"/>
      <c r="F31" s="358">
        <v>10</v>
      </c>
      <c r="G31" s="359"/>
      <c r="H31" s="360">
        <v>373</v>
      </c>
      <c r="I31" s="357"/>
      <c r="J31" s="361">
        <v>6799</v>
      </c>
      <c r="K31" s="357"/>
      <c r="L31" s="362">
        <v>3637</v>
      </c>
      <c r="M31" s="363"/>
    </row>
    <row r="32" spans="1:13" ht="12.75" customHeight="1">
      <c r="A32" s="299">
        <v>2021</v>
      </c>
      <c r="B32" s="829" t="s">
        <v>487</v>
      </c>
      <c r="C32" s="830"/>
      <c r="D32" s="356">
        <v>6764</v>
      </c>
      <c r="E32" s="357"/>
      <c r="F32" s="358">
        <v>13</v>
      </c>
      <c r="G32" s="359"/>
      <c r="H32" s="360">
        <v>491</v>
      </c>
      <c r="I32" s="364"/>
      <c r="J32" s="361">
        <v>6260</v>
      </c>
      <c r="K32" s="357"/>
      <c r="L32" s="362">
        <v>3055</v>
      </c>
      <c r="M32" s="363"/>
    </row>
    <row r="33" spans="2:13" ht="12.75" customHeight="1">
      <c r="B33" s="729" t="s">
        <v>5</v>
      </c>
      <c r="C33" s="365" t="s">
        <v>488</v>
      </c>
      <c r="D33" s="366">
        <v>6.1797752808988804E-2</v>
      </c>
      <c r="E33" s="366"/>
      <c r="F33" s="367">
        <v>-0.23076923076923073</v>
      </c>
      <c r="G33" s="368"/>
      <c r="H33" s="366">
        <v>-0.24032586558044811</v>
      </c>
      <c r="I33" s="366"/>
      <c r="J33" s="367">
        <v>8.6102236421725209E-2</v>
      </c>
      <c r="K33" s="366"/>
      <c r="L33" s="369">
        <v>0.19050736497545007</v>
      </c>
      <c r="M33" s="370"/>
    </row>
    <row r="34" spans="2:13" ht="12.75" customHeight="1" thickBot="1">
      <c r="B34" s="371"/>
      <c r="C34" s="372"/>
      <c r="D34" s="373"/>
      <c r="E34" s="373"/>
      <c r="F34" s="374"/>
      <c r="G34" s="375"/>
      <c r="H34" s="373"/>
      <c r="I34" s="373"/>
      <c r="J34" s="374"/>
      <c r="K34" s="373"/>
      <c r="L34" s="376"/>
      <c r="M34" s="372"/>
    </row>
    <row r="35" spans="2:13" ht="12.75" customHeight="1">
      <c r="B35" s="326" t="s">
        <v>408</v>
      </c>
      <c r="J35" s="327" t="s">
        <v>334</v>
      </c>
      <c r="K35" s="327"/>
      <c r="L35" s="327"/>
    </row>
  </sheetData>
  <mergeCells count="35">
    <mergeCell ref="B1:M1"/>
    <mergeCell ref="J4:K4"/>
    <mergeCell ref="B11:C11"/>
    <mergeCell ref="B2:C4"/>
    <mergeCell ref="D4:E4"/>
    <mergeCell ref="F4:G4"/>
    <mergeCell ref="H4:I4"/>
    <mergeCell ref="B6:C6"/>
    <mergeCell ref="B7:C7"/>
    <mergeCell ref="B8:C8"/>
    <mergeCell ref="B9:C9"/>
    <mergeCell ref="B10:C10"/>
    <mergeCell ref="D2:M2"/>
    <mergeCell ref="D3:K3"/>
    <mergeCell ref="L3:M4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31:C31"/>
    <mergeCell ref="B32:C32"/>
    <mergeCell ref="B24:C24"/>
    <mergeCell ref="B25:C25"/>
    <mergeCell ref="B26:C26"/>
    <mergeCell ref="B27:C27"/>
    <mergeCell ref="B28:C28"/>
    <mergeCell ref="B29:C29"/>
  </mergeCells>
  <conditionalFormatting sqref="D33:L33">
    <cfRule type="cellIs" dxfId="19" priority="1" operator="lessThan">
      <formula>0</formula>
    </cfRule>
  </conditionalFormatting>
  <printOptions horizontalCentered="1" verticalCentered="1"/>
  <pageMargins left="0" right="0" top="0.98425196850393704" bottom="0.39370078740157483" header="0" footer="0"/>
  <pageSetup paperSize="9" scale="85" firstPageNumber="18" orientation="portrait" useFirstPageNumber="1" r:id="rId1"/>
  <headerFooter>
    <oddHeader>&amp;L&amp;G&amp;R&amp;G</oddHeader>
    <oddFooter>&amp;C&amp;"Arial Black,Normal"&amp;12 &amp;K03+00021&amp;R&amp;"Arial Black,Gras"&amp;14&amp;K03+000Janvier 2024 | N°53&amp;G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49">
    <tabColor rgb="FF00B0F0"/>
  </sheetPr>
  <dimension ref="A1:AG36"/>
  <sheetViews>
    <sheetView topLeftCell="A5" zoomScale="90" zoomScaleNormal="90" zoomScaleSheetLayoutView="80" workbookViewId="0">
      <selection activeCell="D6" sqref="D6:K33"/>
    </sheetView>
  </sheetViews>
  <sheetFormatPr baseColWidth="10" defaultColWidth="11.44140625" defaultRowHeight="12.75" customHeight="1"/>
  <cols>
    <col min="1" max="1" width="12.5546875" style="299" customWidth="1"/>
    <col min="2" max="2" width="9.88671875" style="33" customWidth="1"/>
    <col min="3" max="3" width="13" style="33" customWidth="1"/>
    <col min="4" max="4" width="10.6640625" style="33" customWidth="1"/>
    <col min="5" max="5" width="2.6640625" style="33" customWidth="1"/>
    <col min="6" max="6" width="10.6640625" style="33" customWidth="1"/>
    <col min="7" max="7" width="2.5546875" style="33" customWidth="1"/>
    <col min="8" max="8" width="11.33203125" style="33" customWidth="1"/>
    <col min="9" max="9" width="2.6640625" style="33" customWidth="1"/>
    <col min="10" max="10" width="11" style="33" customWidth="1"/>
    <col min="11" max="11" width="2.5546875" style="33" customWidth="1"/>
    <col min="12" max="12" width="15.5546875" style="33" customWidth="1"/>
    <col min="13" max="13" width="12.5546875" style="33" bestFit="1" customWidth="1"/>
    <col min="14" max="14" width="12.33203125" style="33" bestFit="1" customWidth="1"/>
    <col min="15" max="15" width="13.33203125" style="33" bestFit="1" customWidth="1"/>
    <col min="16" max="16" width="11.6640625" style="33" bestFit="1" customWidth="1"/>
    <col min="17" max="17" width="12.33203125" style="33" bestFit="1" customWidth="1"/>
    <col min="18" max="18" width="12" style="33" bestFit="1" customWidth="1"/>
    <col min="19" max="19" width="12.44140625" style="33" bestFit="1" customWidth="1"/>
    <col min="20" max="21" width="12.6640625" style="33" bestFit="1" customWidth="1"/>
    <col min="22" max="24" width="11.6640625" style="33" bestFit="1" customWidth="1"/>
    <col min="25" max="25" width="11.5546875" style="33" bestFit="1" customWidth="1"/>
    <col min="26" max="27" width="12.33203125" style="33" bestFit="1" customWidth="1"/>
    <col min="28" max="28" width="11.5546875" style="33" bestFit="1" customWidth="1"/>
    <col min="29" max="29" width="12" style="33" bestFit="1" customWidth="1"/>
    <col min="30" max="30" width="11.6640625" style="33" bestFit="1" customWidth="1"/>
    <col min="31" max="31" width="12.33203125" style="33" bestFit="1" customWidth="1"/>
    <col min="32" max="32" width="12" style="33" bestFit="1" customWidth="1"/>
    <col min="33" max="33" width="12.6640625" style="33" bestFit="1" customWidth="1"/>
    <col min="34" max="16384" width="11.44140625" style="33"/>
  </cols>
  <sheetData>
    <row r="1" spans="1:33" ht="37.5" customHeight="1" thickBot="1">
      <c r="B1" s="817" t="s">
        <v>423</v>
      </c>
      <c r="C1" s="817"/>
      <c r="D1" s="817"/>
      <c r="E1" s="817"/>
      <c r="F1" s="817"/>
      <c r="G1" s="817"/>
      <c r="H1" s="817"/>
      <c r="I1" s="817"/>
      <c r="J1" s="817"/>
      <c r="K1" s="817"/>
      <c r="L1" s="335"/>
    </row>
    <row r="2" spans="1:33" ht="17.25" customHeight="1" thickBot="1">
      <c r="B2" s="833" t="s">
        <v>6</v>
      </c>
      <c r="C2" s="834"/>
      <c r="D2" s="837" t="s">
        <v>293</v>
      </c>
      <c r="E2" s="838"/>
      <c r="F2" s="838"/>
      <c r="G2" s="838"/>
      <c r="H2" s="838"/>
      <c r="I2" s="838"/>
      <c r="J2" s="838"/>
      <c r="K2" s="839"/>
      <c r="L2" s="336"/>
    </row>
    <row r="3" spans="1:33" ht="15" customHeight="1" thickBot="1">
      <c r="B3" s="835"/>
      <c r="C3" s="836"/>
      <c r="D3" s="837" t="s">
        <v>194</v>
      </c>
      <c r="E3" s="838"/>
      <c r="F3" s="838"/>
      <c r="G3" s="838"/>
      <c r="H3" s="838"/>
      <c r="I3" s="838"/>
      <c r="J3" s="838"/>
      <c r="K3" s="839"/>
      <c r="L3" s="336"/>
    </row>
    <row r="4" spans="1:33" ht="16.5" customHeight="1" thickBot="1">
      <c r="B4" s="835"/>
      <c r="C4" s="836"/>
      <c r="D4" s="818" t="s">
        <v>93</v>
      </c>
      <c r="E4" s="819"/>
      <c r="F4" s="823" t="s">
        <v>60</v>
      </c>
      <c r="G4" s="824"/>
      <c r="H4" s="819" t="s">
        <v>61</v>
      </c>
      <c r="I4" s="819"/>
      <c r="J4" s="823" t="s">
        <v>62</v>
      </c>
      <c r="K4" s="825"/>
      <c r="M4" s="842">
        <v>44211</v>
      </c>
      <c r="N4" s="842">
        <v>44242</v>
      </c>
      <c r="O4" s="842">
        <v>44270</v>
      </c>
      <c r="P4" s="842">
        <v>44301</v>
      </c>
      <c r="Q4" s="842">
        <v>44331</v>
      </c>
      <c r="R4" s="842">
        <v>44362</v>
      </c>
      <c r="S4" s="842">
        <v>44392</v>
      </c>
      <c r="T4" s="842">
        <v>44423</v>
      </c>
      <c r="U4" s="842">
        <v>44454</v>
      </c>
      <c r="V4" s="842">
        <v>44484</v>
      </c>
      <c r="W4" s="842">
        <v>44515</v>
      </c>
      <c r="X4" s="842">
        <v>44545</v>
      </c>
      <c r="Y4" s="842">
        <v>44576</v>
      </c>
      <c r="Z4" s="842">
        <v>44607</v>
      </c>
      <c r="AA4" s="842">
        <v>44635</v>
      </c>
      <c r="AB4" s="842">
        <v>44666</v>
      </c>
      <c r="AC4" s="842">
        <v>44696</v>
      </c>
      <c r="AD4" s="842">
        <v>44727</v>
      </c>
      <c r="AE4" s="842">
        <v>44757</v>
      </c>
      <c r="AF4" s="842">
        <v>44788</v>
      </c>
      <c r="AG4" s="842">
        <v>44819</v>
      </c>
    </row>
    <row r="5" spans="1:33" ht="12.75" customHeight="1">
      <c r="B5" s="300" t="s">
        <v>7</v>
      </c>
      <c r="C5" s="301"/>
      <c r="D5" s="337"/>
      <c r="E5" s="337"/>
      <c r="F5" s="304"/>
      <c r="G5" s="338"/>
      <c r="H5" s="337"/>
      <c r="I5" s="337"/>
      <c r="J5" s="304"/>
      <c r="K5" s="301"/>
      <c r="M5" s="843"/>
      <c r="N5" s="843"/>
      <c r="O5" s="843"/>
      <c r="P5" s="843"/>
      <c r="Q5" s="843"/>
      <c r="R5" s="843"/>
      <c r="S5" s="843"/>
      <c r="T5" s="843"/>
      <c r="U5" s="843"/>
      <c r="V5" s="843"/>
      <c r="W5" s="843"/>
      <c r="X5" s="843"/>
      <c r="Y5" s="843"/>
      <c r="Z5" s="843"/>
      <c r="AA5" s="843"/>
      <c r="AB5" s="843"/>
      <c r="AC5" s="843"/>
      <c r="AD5" s="843"/>
      <c r="AE5" s="843"/>
      <c r="AF5" s="843"/>
      <c r="AG5" s="843"/>
    </row>
    <row r="6" spans="1:33" ht="12.75" customHeight="1">
      <c r="A6" s="299">
        <v>23</v>
      </c>
      <c r="B6" s="831">
        <v>44666</v>
      </c>
      <c r="C6" s="832"/>
      <c r="D6" s="339">
        <v>2303</v>
      </c>
      <c r="E6" s="719">
        <v>0</v>
      </c>
      <c r="F6" s="344">
        <v>56</v>
      </c>
      <c r="G6" s="720">
        <v>0</v>
      </c>
      <c r="H6" s="339">
        <v>146</v>
      </c>
      <c r="I6" s="719">
        <v>0</v>
      </c>
      <c r="J6" s="344">
        <v>2101</v>
      </c>
      <c r="K6" s="721">
        <v>0</v>
      </c>
      <c r="M6" s="339">
        <v>51</v>
      </c>
      <c r="N6" s="339">
        <v>43</v>
      </c>
      <c r="O6" s="339">
        <v>37</v>
      </c>
      <c r="P6" s="339">
        <v>32</v>
      </c>
      <c r="Q6" s="339">
        <v>55</v>
      </c>
      <c r="R6" s="339">
        <v>247</v>
      </c>
      <c r="S6" s="339">
        <v>2059</v>
      </c>
      <c r="T6" s="339">
        <v>317</v>
      </c>
      <c r="U6" s="339">
        <v>37</v>
      </c>
      <c r="V6" s="339">
        <v>39</v>
      </c>
      <c r="W6" s="339">
        <v>57</v>
      </c>
      <c r="X6" s="339">
        <v>72</v>
      </c>
      <c r="Y6" s="339">
        <v>12</v>
      </c>
      <c r="Z6" s="339">
        <v>14</v>
      </c>
      <c r="AA6" s="339">
        <v>10</v>
      </c>
      <c r="AB6" s="339">
        <v>56</v>
      </c>
      <c r="AC6" s="339">
        <v>98</v>
      </c>
      <c r="AD6" s="339">
        <v>125</v>
      </c>
      <c r="AE6" s="339">
        <v>74</v>
      </c>
      <c r="AF6" s="339">
        <v>65</v>
      </c>
      <c r="AG6" s="339">
        <v>49</v>
      </c>
    </row>
    <row r="7" spans="1:33" ht="12.75" customHeight="1">
      <c r="A7" s="299">
        <v>22</v>
      </c>
      <c r="B7" s="831">
        <v>44696</v>
      </c>
      <c r="C7" s="832"/>
      <c r="D7" s="339">
        <v>2340</v>
      </c>
      <c r="E7" s="719">
        <v>0</v>
      </c>
      <c r="F7" s="344">
        <v>98</v>
      </c>
      <c r="G7" s="720">
        <v>0</v>
      </c>
      <c r="H7" s="339">
        <v>155</v>
      </c>
      <c r="I7" s="719">
        <v>0</v>
      </c>
      <c r="J7" s="344">
        <v>2087</v>
      </c>
      <c r="K7" s="721">
        <v>0</v>
      </c>
      <c r="M7" s="339">
        <v>71</v>
      </c>
      <c r="N7" s="339">
        <v>296</v>
      </c>
      <c r="O7" s="339">
        <v>102</v>
      </c>
      <c r="P7" s="339">
        <v>112</v>
      </c>
      <c r="Q7" s="339">
        <v>101</v>
      </c>
      <c r="R7" s="339">
        <v>149</v>
      </c>
      <c r="S7" s="339">
        <v>129</v>
      </c>
      <c r="T7" s="339">
        <v>119</v>
      </c>
      <c r="U7" s="339">
        <v>149</v>
      </c>
      <c r="V7" s="339">
        <v>84</v>
      </c>
      <c r="W7" s="339">
        <v>109</v>
      </c>
      <c r="X7" s="339">
        <v>72</v>
      </c>
      <c r="Y7" s="339">
        <v>59</v>
      </c>
      <c r="Z7" s="339">
        <v>57</v>
      </c>
      <c r="AA7" s="339">
        <v>67</v>
      </c>
      <c r="AB7" s="339">
        <v>146</v>
      </c>
      <c r="AC7" s="339">
        <v>155</v>
      </c>
      <c r="AD7" s="339">
        <v>139.45714285714286</v>
      </c>
      <c r="AE7" s="339">
        <v>150</v>
      </c>
      <c r="AF7" s="339">
        <v>150</v>
      </c>
      <c r="AG7" s="339">
        <v>193</v>
      </c>
    </row>
    <row r="8" spans="1:33" ht="12.75" customHeight="1">
      <c r="A8" s="299">
        <v>21</v>
      </c>
      <c r="B8" s="831">
        <v>44727</v>
      </c>
      <c r="C8" s="832"/>
      <c r="D8" s="339">
        <v>2255.0285714285715</v>
      </c>
      <c r="E8" s="719">
        <v>0</v>
      </c>
      <c r="F8" s="344">
        <v>125</v>
      </c>
      <c r="G8" s="720">
        <v>0</v>
      </c>
      <c r="H8" s="339">
        <v>139.45714285714286</v>
      </c>
      <c r="I8" s="719">
        <v>0</v>
      </c>
      <c r="J8" s="344">
        <v>1990.5714285714287</v>
      </c>
      <c r="K8" s="721">
        <v>0</v>
      </c>
      <c r="M8" s="339">
        <v>1785</v>
      </c>
      <c r="N8" s="339">
        <v>1608</v>
      </c>
      <c r="O8" s="339">
        <v>1979</v>
      </c>
      <c r="P8" s="339">
        <v>1575</v>
      </c>
      <c r="Q8" s="339">
        <v>1381</v>
      </c>
      <c r="R8" s="339">
        <v>1542</v>
      </c>
      <c r="S8" s="339">
        <v>1441</v>
      </c>
      <c r="T8" s="339">
        <v>1539</v>
      </c>
      <c r="U8" s="339">
        <v>1445</v>
      </c>
      <c r="V8" s="339">
        <v>1208</v>
      </c>
      <c r="W8" s="339">
        <v>1176</v>
      </c>
      <c r="X8" s="339">
        <v>759</v>
      </c>
      <c r="Y8" s="339">
        <v>719</v>
      </c>
      <c r="Z8" s="339">
        <v>759</v>
      </c>
      <c r="AA8" s="339">
        <v>1081</v>
      </c>
      <c r="AB8" s="339">
        <v>2101</v>
      </c>
      <c r="AC8" s="339">
        <v>2087</v>
      </c>
      <c r="AD8" s="339">
        <v>1990.5714285714287</v>
      </c>
      <c r="AE8" s="339">
        <v>2236</v>
      </c>
      <c r="AF8" s="339">
        <v>2197</v>
      </c>
      <c r="AG8" s="339">
        <v>2044</v>
      </c>
    </row>
    <row r="9" spans="1:33" ht="12.75" customHeight="1">
      <c r="A9" s="299">
        <v>20</v>
      </c>
      <c r="B9" s="831">
        <v>44757</v>
      </c>
      <c r="C9" s="832"/>
      <c r="D9" s="339">
        <v>2460</v>
      </c>
      <c r="E9" s="719">
        <v>0</v>
      </c>
      <c r="F9" s="344">
        <v>74</v>
      </c>
      <c r="G9" s="720">
        <v>0</v>
      </c>
      <c r="H9" s="339">
        <v>150</v>
      </c>
      <c r="I9" s="719">
        <v>0</v>
      </c>
      <c r="J9" s="344">
        <v>2236</v>
      </c>
      <c r="K9" s="721">
        <v>0</v>
      </c>
    </row>
    <row r="10" spans="1:33" ht="12.75" customHeight="1">
      <c r="A10" s="299">
        <v>19</v>
      </c>
      <c r="B10" s="831">
        <v>44788</v>
      </c>
      <c r="C10" s="832"/>
      <c r="D10" s="339">
        <v>2412</v>
      </c>
      <c r="E10" s="719">
        <v>0</v>
      </c>
      <c r="F10" s="344">
        <v>65</v>
      </c>
      <c r="G10" s="720">
        <v>0</v>
      </c>
      <c r="H10" s="339">
        <v>150</v>
      </c>
      <c r="I10" s="719">
        <v>0</v>
      </c>
      <c r="J10" s="344">
        <v>2197</v>
      </c>
      <c r="K10" s="721">
        <v>0</v>
      </c>
    </row>
    <row r="11" spans="1:33" ht="12.75" customHeight="1">
      <c r="A11" s="299">
        <v>18</v>
      </c>
      <c r="B11" s="831">
        <v>44819</v>
      </c>
      <c r="C11" s="832"/>
      <c r="D11" s="339">
        <v>2286</v>
      </c>
      <c r="E11" s="719">
        <v>0</v>
      </c>
      <c r="F11" s="344">
        <v>49</v>
      </c>
      <c r="G11" s="720">
        <v>0</v>
      </c>
      <c r="H11" s="339">
        <v>193</v>
      </c>
      <c r="I11" s="719">
        <v>0</v>
      </c>
      <c r="J11" s="344">
        <v>2044</v>
      </c>
      <c r="K11" s="721">
        <v>0</v>
      </c>
    </row>
    <row r="12" spans="1:33" ht="12.75" customHeight="1">
      <c r="A12" s="299">
        <v>17</v>
      </c>
      <c r="B12" s="831">
        <v>44849</v>
      </c>
      <c r="C12" s="832"/>
      <c r="D12" s="339">
        <v>2206</v>
      </c>
      <c r="E12" s="719">
        <v>0</v>
      </c>
      <c r="F12" s="344">
        <v>11</v>
      </c>
      <c r="G12" s="720">
        <v>0</v>
      </c>
      <c r="H12" s="339">
        <v>63</v>
      </c>
      <c r="I12" s="719">
        <v>0</v>
      </c>
      <c r="J12" s="344">
        <v>755</v>
      </c>
      <c r="K12" s="721">
        <v>0</v>
      </c>
    </row>
    <row r="13" spans="1:33" ht="12.75" customHeight="1">
      <c r="A13" s="299">
        <v>16</v>
      </c>
      <c r="B13" s="831">
        <v>44880</v>
      </c>
      <c r="C13" s="832"/>
      <c r="D13" s="339">
        <v>2133</v>
      </c>
      <c r="E13" s="719">
        <v>0</v>
      </c>
      <c r="F13" s="344">
        <v>25</v>
      </c>
      <c r="G13" s="720">
        <v>0</v>
      </c>
      <c r="H13" s="339">
        <v>60</v>
      </c>
      <c r="I13" s="719">
        <v>0</v>
      </c>
      <c r="J13" s="344">
        <v>735</v>
      </c>
      <c r="K13" s="721">
        <v>0</v>
      </c>
    </row>
    <row r="14" spans="1:33" ht="12.75" customHeight="1">
      <c r="A14" s="299">
        <v>15</v>
      </c>
      <c r="B14" s="831">
        <v>44910</v>
      </c>
      <c r="C14" s="832"/>
      <c r="D14" s="339">
        <v>1247</v>
      </c>
      <c r="E14" s="719">
        <v>0</v>
      </c>
      <c r="F14" s="344">
        <v>30</v>
      </c>
      <c r="G14" s="720">
        <v>0</v>
      </c>
      <c r="H14" s="339">
        <v>43</v>
      </c>
      <c r="I14" s="719">
        <v>0</v>
      </c>
      <c r="J14" s="344">
        <v>495</v>
      </c>
      <c r="K14" s="721">
        <v>0</v>
      </c>
    </row>
    <row r="15" spans="1:33" ht="12.75" customHeight="1">
      <c r="A15" s="299">
        <v>14</v>
      </c>
      <c r="B15" s="831">
        <v>44941</v>
      </c>
      <c r="C15" s="832"/>
      <c r="D15" s="339">
        <v>1762</v>
      </c>
      <c r="E15" s="719">
        <v>0</v>
      </c>
      <c r="F15" s="344">
        <v>28</v>
      </c>
      <c r="G15" s="720">
        <v>0</v>
      </c>
      <c r="H15" s="339">
        <v>70</v>
      </c>
      <c r="I15" s="719">
        <v>0</v>
      </c>
      <c r="J15" s="344">
        <v>738</v>
      </c>
      <c r="K15" s="721">
        <v>0</v>
      </c>
    </row>
    <row r="16" spans="1:33" ht="12.75" customHeight="1">
      <c r="A16" s="299">
        <v>13</v>
      </c>
      <c r="B16" s="831">
        <v>44972</v>
      </c>
      <c r="C16" s="832"/>
      <c r="D16" s="339">
        <v>2141</v>
      </c>
      <c r="E16" s="719">
        <v>0</v>
      </c>
      <c r="F16" s="344">
        <v>16</v>
      </c>
      <c r="G16" s="720">
        <v>0</v>
      </c>
      <c r="H16" s="339">
        <v>76</v>
      </c>
      <c r="I16" s="719">
        <v>0</v>
      </c>
      <c r="J16" s="344">
        <v>881</v>
      </c>
      <c r="K16" s="721">
        <v>0</v>
      </c>
    </row>
    <row r="17" spans="1:11" ht="12.75" customHeight="1">
      <c r="A17" s="299">
        <v>12</v>
      </c>
      <c r="B17" s="831">
        <v>45000</v>
      </c>
      <c r="C17" s="832"/>
      <c r="D17" s="339">
        <v>2861</v>
      </c>
      <c r="E17" s="719">
        <v>0</v>
      </c>
      <c r="F17" s="344">
        <v>16</v>
      </c>
      <c r="G17" s="720">
        <v>0</v>
      </c>
      <c r="H17" s="339">
        <v>91</v>
      </c>
      <c r="I17" s="719">
        <v>0</v>
      </c>
      <c r="J17" s="344">
        <v>1139</v>
      </c>
      <c r="K17" s="721">
        <v>0</v>
      </c>
    </row>
    <row r="18" spans="1:11" ht="12.75" customHeight="1">
      <c r="A18" s="299">
        <v>11</v>
      </c>
      <c r="B18" s="831">
        <v>45031</v>
      </c>
      <c r="C18" s="832"/>
      <c r="D18" s="339">
        <v>3176</v>
      </c>
      <c r="E18" s="719">
        <v>0</v>
      </c>
      <c r="F18" s="344">
        <v>16</v>
      </c>
      <c r="G18" s="720">
        <v>0</v>
      </c>
      <c r="H18" s="339">
        <v>95</v>
      </c>
      <c r="I18" s="719">
        <v>0</v>
      </c>
      <c r="J18" s="344">
        <v>977</v>
      </c>
      <c r="K18" s="721">
        <v>0</v>
      </c>
    </row>
    <row r="19" spans="1:11" ht="12.75" customHeight="1">
      <c r="A19" s="299">
        <v>10</v>
      </c>
      <c r="B19" s="831">
        <v>45061</v>
      </c>
      <c r="C19" s="832"/>
      <c r="D19" s="339">
        <v>2995</v>
      </c>
      <c r="E19" s="719">
        <v>0</v>
      </c>
      <c r="F19" s="344">
        <v>18</v>
      </c>
      <c r="G19" s="720">
        <v>0</v>
      </c>
      <c r="H19" s="339">
        <v>83</v>
      </c>
      <c r="I19" s="719">
        <v>0</v>
      </c>
      <c r="J19" s="344">
        <v>1116</v>
      </c>
      <c r="K19" s="721">
        <v>0</v>
      </c>
    </row>
    <row r="20" spans="1:11" ht="12.75" customHeight="1">
      <c r="A20" s="299">
        <v>9</v>
      </c>
      <c r="B20" s="831">
        <v>45092</v>
      </c>
      <c r="C20" s="832"/>
      <c r="D20" s="339">
        <v>2252</v>
      </c>
      <c r="E20" s="719">
        <v>0</v>
      </c>
      <c r="F20" s="344">
        <v>26</v>
      </c>
      <c r="G20" s="720">
        <v>0</v>
      </c>
      <c r="H20" s="339">
        <v>80</v>
      </c>
      <c r="I20" s="719">
        <v>0</v>
      </c>
      <c r="J20" s="344">
        <v>951</v>
      </c>
      <c r="K20" s="721">
        <v>0</v>
      </c>
    </row>
    <row r="21" spans="1:11" ht="12.75" customHeight="1">
      <c r="A21" s="299">
        <v>8</v>
      </c>
      <c r="B21" s="831">
        <v>45122</v>
      </c>
      <c r="C21" s="832"/>
      <c r="D21" s="339">
        <v>2459</v>
      </c>
      <c r="E21" s="719">
        <v>0</v>
      </c>
      <c r="F21" s="344">
        <v>28</v>
      </c>
      <c r="G21" s="720">
        <v>0</v>
      </c>
      <c r="H21" s="339">
        <v>73</v>
      </c>
      <c r="I21" s="719">
        <v>0</v>
      </c>
      <c r="J21" s="344">
        <v>1019</v>
      </c>
      <c r="K21" s="721">
        <v>0</v>
      </c>
    </row>
    <row r="22" spans="1:11" ht="12.75" customHeight="1">
      <c r="A22" s="299">
        <v>7</v>
      </c>
      <c r="B22" s="831">
        <v>45153</v>
      </c>
      <c r="C22" s="832"/>
      <c r="D22" s="339">
        <v>2193</v>
      </c>
      <c r="E22" s="719">
        <v>0</v>
      </c>
      <c r="F22" s="344">
        <v>15</v>
      </c>
      <c r="G22" s="720">
        <v>0</v>
      </c>
      <c r="H22" s="339">
        <v>70</v>
      </c>
      <c r="I22" s="719">
        <v>0</v>
      </c>
      <c r="J22" s="344">
        <v>806</v>
      </c>
      <c r="K22" s="721">
        <v>0</v>
      </c>
    </row>
    <row r="23" spans="1:11" ht="12.75" customHeight="1">
      <c r="A23" s="299">
        <v>6</v>
      </c>
      <c r="B23" s="831">
        <v>45184</v>
      </c>
      <c r="C23" s="832"/>
      <c r="D23" s="339">
        <v>2048</v>
      </c>
      <c r="E23" s="719">
        <v>0</v>
      </c>
      <c r="F23" s="344">
        <v>26</v>
      </c>
      <c r="G23" s="720">
        <v>0</v>
      </c>
      <c r="H23" s="339">
        <v>90</v>
      </c>
      <c r="I23" s="719">
        <v>0</v>
      </c>
      <c r="J23" s="344">
        <v>774</v>
      </c>
      <c r="K23" s="721">
        <v>0</v>
      </c>
    </row>
    <row r="24" spans="1:11" ht="12.75" customHeight="1">
      <c r="A24" s="299">
        <v>5</v>
      </c>
      <c r="B24" s="831">
        <v>45214</v>
      </c>
      <c r="C24" s="832"/>
      <c r="D24" s="339">
        <v>2132</v>
      </c>
      <c r="E24" s="719">
        <v>0</v>
      </c>
      <c r="F24" s="344">
        <v>19</v>
      </c>
      <c r="G24" s="720">
        <v>0</v>
      </c>
      <c r="H24" s="339">
        <v>97</v>
      </c>
      <c r="I24" s="719">
        <v>0</v>
      </c>
      <c r="J24" s="344">
        <v>806</v>
      </c>
      <c r="K24" s="721">
        <v>0</v>
      </c>
    </row>
    <row r="25" spans="1:11" ht="12.75" customHeight="1">
      <c r="A25" s="299">
        <v>4</v>
      </c>
      <c r="B25" s="831">
        <v>45245</v>
      </c>
      <c r="C25" s="832"/>
      <c r="D25" s="339">
        <v>2172</v>
      </c>
      <c r="E25" s="719">
        <v>0</v>
      </c>
      <c r="F25" s="344">
        <v>16</v>
      </c>
      <c r="G25" s="720">
        <v>0</v>
      </c>
      <c r="H25" s="339">
        <v>71</v>
      </c>
      <c r="I25" s="719">
        <v>0</v>
      </c>
      <c r="J25" s="344">
        <v>813</v>
      </c>
      <c r="K25" s="721">
        <v>0</v>
      </c>
    </row>
    <row r="26" spans="1:11" ht="12.75" customHeight="1">
      <c r="A26" s="299">
        <v>3</v>
      </c>
      <c r="B26" s="831">
        <v>45275</v>
      </c>
      <c r="C26" s="832"/>
      <c r="D26" s="339">
        <v>1369</v>
      </c>
      <c r="E26" s="719">
        <v>0</v>
      </c>
      <c r="F26" s="344">
        <v>32</v>
      </c>
      <c r="G26" s="720">
        <v>0</v>
      </c>
      <c r="H26" s="339">
        <v>75</v>
      </c>
      <c r="I26" s="719">
        <v>0</v>
      </c>
      <c r="J26" s="344">
        <v>600</v>
      </c>
      <c r="K26" s="721">
        <v>0</v>
      </c>
    </row>
    <row r="27" spans="1:11" ht="12.75" customHeight="1">
      <c r="A27" s="299">
        <v>2</v>
      </c>
      <c r="B27" s="831">
        <v>45306</v>
      </c>
      <c r="C27" s="832"/>
      <c r="D27" s="339">
        <v>2056</v>
      </c>
      <c r="E27" s="719">
        <v>0</v>
      </c>
      <c r="F27" s="344">
        <v>13</v>
      </c>
      <c r="G27" s="720">
        <v>0</v>
      </c>
      <c r="H27" s="339">
        <v>87</v>
      </c>
      <c r="I27" s="719">
        <v>0</v>
      </c>
      <c r="J27" s="344">
        <v>1001</v>
      </c>
      <c r="K27" s="721">
        <v>0</v>
      </c>
    </row>
    <row r="28" spans="1:11" ht="12.75" customHeight="1">
      <c r="A28" s="299">
        <v>1</v>
      </c>
      <c r="B28" s="831">
        <v>45337</v>
      </c>
      <c r="C28" s="832"/>
      <c r="D28" s="339">
        <v>2468</v>
      </c>
      <c r="E28" s="719">
        <v>0</v>
      </c>
      <c r="F28" s="344">
        <v>54</v>
      </c>
      <c r="G28" s="720">
        <v>0</v>
      </c>
      <c r="H28" s="339">
        <v>92</v>
      </c>
      <c r="I28" s="719">
        <v>0</v>
      </c>
      <c r="J28" s="344">
        <v>1112</v>
      </c>
      <c r="K28" s="721">
        <v>0</v>
      </c>
    </row>
    <row r="29" spans="1:11" ht="12.75" customHeight="1">
      <c r="A29" s="299">
        <v>0</v>
      </c>
      <c r="B29" s="831">
        <v>45366</v>
      </c>
      <c r="C29" s="832"/>
      <c r="D29" s="339">
        <v>2658</v>
      </c>
      <c r="E29" s="719">
        <v>0</v>
      </c>
      <c r="F29" s="344">
        <v>19</v>
      </c>
      <c r="G29" s="720">
        <v>0</v>
      </c>
      <c r="H29" s="339">
        <v>92</v>
      </c>
      <c r="I29" s="719">
        <v>0</v>
      </c>
      <c r="J29" s="344">
        <v>1167</v>
      </c>
      <c r="K29" s="721">
        <v>0</v>
      </c>
    </row>
    <row r="30" spans="1:11" ht="12.75" customHeight="1">
      <c r="B30" s="348"/>
      <c r="C30" s="349"/>
      <c r="D30" s="339"/>
      <c r="E30" s="350"/>
      <c r="F30" s="351"/>
      <c r="G30" s="352"/>
      <c r="H30" s="350"/>
      <c r="I30" s="350"/>
      <c r="J30" s="353"/>
      <c r="K30" s="349"/>
    </row>
    <row r="31" spans="1:11" ht="12.75" customHeight="1">
      <c r="A31" s="299">
        <v>2022</v>
      </c>
      <c r="B31" s="829" t="s">
        <v>486</v>
      </c>
      <c r="C31" s="830"/>
      <c r="D31" s="356">
        <v>7182</v>
      </c>
      <c r="E31" s="357"/>
      <c r="F31" s="358">
        <v>86</v>
      </c>
      <c r="G31" s="359"/>
      <c r="H31" s="360">
        <v>271</v>
      </c>
      <c r="I31" s="357"/>
      <c r="J31" s="361">
        <v>3280</v>
      </c>
      <c r="K31" s="378"/>
    </row>
    <row r="32" spans="1:11" ht="12.75" customHeight="1">
      <c r="A32" s="299">
        <v>2021</v>
      </c>
      <c r="B32" s="829" t="s">
        <v>487</v>
      </c>
      <c r="C32" s="830"/>
      <c r="D32" s="356">
        <v>6764</v>
      </c>
      <c r="E32" s="357"/>
      <c r="F32" s="358">
        <v>60</v>
      </c>
      <c r="G32" s="359"/>
      <c r="H32" s="360">
        <v>237</v>
      </c>
      <c r="I32" s="357"/>
      <c r="J32" s="361">
        <v>2758</v>
      </c>
      <c r="K32" s="378"/>
    </row>
    <row r="33" spans="1:11" ht="17.7" customHeight="1">
      <c r="B33" s="728" t="s">
        <v>5</v>
      </c>
      <c r="C33" s="365" t="s">
        <v>488</v>
      </c>
      <c r="D33" s="366">
        <v>6.1797752808988804E-2</v>
      </c>
      <c r="E33" s="368"/>
      <c r="F33" s="367">
        <v>0.43333333333333335</v>
      </c>
      <c r="G33" s="368"/>
      <c r="H33" s="366">
        <v>0.14345991561181437</v>
      </c>
      <c r="I33" s="368"/>
      <c r="J33" s="366">
        <v>0.18926758520667142</v>
      </c>
      <c r="K33" s="379"/>
    </row>
    <row r="34" spans="1:11" ht="12.75" customHeight="1" thickBot="1">
      <c r="B34" s="371"/>
      <c r="C34" s="372"/>
      <c r="D34" s="373"/>
      <c r="E34" s="373"/>
      <c r="F34" s="374"/>
      <c r="G34" s="375"/>
      <c r="H34" s="373"/>
      <c r="I34" s="373"/>
      <c r="J34" s="374"/>
      <c r="K34" s="372"/>
    </row>
    <row r="35" spans="1:11" ht="12.75" customHeight="1">
      <c r="B35" s="326" t="s">
        <v>408</v>
      </c>
      <c r="H35" s="327" t="s">
        <v>289</v>
      </c>
    </row>
    <row r="36" spans="1:11" ht="12.75" customHeight="1">
      <c r="A36" s="299">
        <v>1</v>
      </c>
    </row>
  </sheetData>
  <mergeCells count="55">
    <mergeCell ref="AF4:AF5"/>
    <mergeCell ref="AG4:AG5"/>
    <mergeCell ref="AA4:AA5"/>
    <mergeCell ref="AB4:AB5"/>
    <mergeCell ref="AC4:AC5"/>
    <mergeCell ref="AD4:AD5"/>
    <mergeCell ref="AE4:AE5"/>
    <mergeCell ref="V4:V5"/>
    <mergeCell ref="W4:W5"/>
    <mergeCell ref="X4:X5"/>
    <mergeCell ref="Y4:Y5"/>
    <mergeCell ref="Z4:Z5"/>
    <mergeCell ref="Q4:Q5"/>
    <mergeCell ref="R4:R5"/>
    <mergeCell ref="S4:S5"/>
    <mergeCell ref="T4:T5"/>
    <mergeCell ref="U4:U5"/>
    <mergeCell ref="M4:M5"/>
    <mergeCell ref="N4:N5"/>
    <mergeCell ref="O4:O5"/>
    <mergeCell ref="P4:P5"/>
    <mergeCell ref="B29:C29"/>
    <mergeCell ref="B22:C22"/>
    <mergeCell ref="B11:C11"/>
    <mergeCell ref="B12:C12"/>
    <mergeCell ref="B13:C13"/>
    <mergeCell ref="B14:C14"/>
    <mergeCell ref="B20:C20"/>
    <mergeCell ref="B21:C21"/>
    <mergeCell ref="B6:C6"/>
    <mergeCell ref="B7:C7"/>
    <mergeCell ref="B8:C8"/>
    <mergeCell ref="B9:C9"/>
    <mergeCell ref="B31:C31"/>
    <mergeCell ref="B32:C32"/>
    <mergeCell ref="B23:C23"/>
    <mergeCell ref="B24:C24"/>
    <mergeCell ref="B25:C25"/>
    <mergeCell ref="B26:C26"/>
    <mergeCell ref="B27:C27"/>
    <mergeCell ref="B28:C28"/>
    <mergeCell ref="B19:C19"/>
    <mergeCell ref="B1:K1"/>
    <mergeCell ref="B2:C4"/>
    <mergeCell ref="D2:K2"/>
    <mergeCell ref="D3:K3"/>
    <mergeCell ref="D4:E4"/>
    <mergeCell ref="F4:G4"/>
    <mergeCell ref="H4:I4"/>
    <mergeCell ref="J4:K4"/>
    <mergeCell ref="B10:C10"/>
    <mergeCell ref="B15:C15"/>
    <mergeCell ref="B16:C16"/>
    <mergeCell ref="B17:C17"/>
    <mergeCell ref="B18:C18"/>
  </mergeCells>
  <conditionalFormatting sqref="D33:K33">
    <cfRule type="cellIs" dxfId="18" priority="2" operator="lessThan">
      <formula>0</formula>
    </cfRule>
  </conditionalFormatting>
  <conditionalFormatting sqref="F33:H33">
    <cfRule type="cellIs" dxfId="17" priority="1" operator="lessThan">
      <formula>0</formula>
    </cfRule>
  </conditionalFormatting>
  <printOptions horizontalCentered="1" verticalCentered="1"/>
  <pageMargins left="0" right="0" top="0.98425196850393704" bottom="0.39370078740157483" header="0" footer="0"/>
  <pageSetup paperSize="9" scale="75" firstPageNumber="18" orientation="portrait" useFirstPageNumber="1" r:id="rId1"/>
  <headerFooter>
    <oddHeader>&amp;L&amp;G&amp;R&amp;G</oddHeader>
    <oddFooter xml:space="preserve">&amp;C&amp;"Arial Black,Normal"&amp;12 &amp;K03+00022&amp;R&amp;"Arial Black,Gras"&amp;14&amp;K03+000Janvier 2024 | N°53&amp;G  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14">
    <tabColor rgb="FF00B0F0"/>
  </sheetPr>
  <dimension ref="A1:K34"/>
  <sheetViews>
    <sheetView showZeros="0" topLeftCell="A10" zoomScale="90" zoomScaleNormal="90" zoomScalePageLayoutView="80" workbookViewId="0">
      <selection activeCell="B30" sqref="B30:C31"/>
    </sheetView>
  </sheetViews>
  <sheetFormatPr baseColWidth="10" defaultColWidth="11.44140625" defaultRowHeight="12.75" customHeight="1"/>
  <cols>
    <col min="1" max="1" width="4.6640625" style="299" customWidth="1"/>
    <col min="2" max="2" width="9.44140625" style="33" customWidth="1"/>
    <col min="3" max="3" width="12.5546875" style="33" customWidth="1"/>
    <col min="4" max="4" width="10.6640625" style="33" customWidth="1"/>
    <col min="5" max="5" width="1.6640625" style="33" customWidth="1"/>
    <col min="6" max="6" width="10.6640625" style="33" customWidth="1"/>
    <col min="7" max="7" width="1.6640625" style="33" customWidth="1"/>
    <col min="8" max="8" width="10.6640625" style="33" customWidth="1"/>
    <col min="9" max="9" width="1.6640625" style="33" customWidth="1"/>
    <col min="10" max="10" width="11.33203125" style="33" customWidth="1"/>
    <col min="11" max="11" width="1.6640625" style="33" customWidth="1"/>
    <col min="12" max="12" width="11.44140625" style="33" customWidth="1"/>
    <col min="13" max="16384" width="11.44140625" style="33"/>
  </cols>
  <sheetData>
    <row r="1" spans="1:11" ht="27.75" customHeight="1" thickBot="1">
      <c r="B1" s="817" t="s">
        <v>424</v>
      </c>
      <c r="C1" s="817"/>
      <c r="D1" s="817"/>
      <c r="E1" s="817"/>
      <c r="F1" s="817"/>
      <c r="G1" s="817"/>
      <c r="H1" s="817"/>
      <c r="I1" s="817"/>
      <c r="J1" s="817"/>
      <c r="K1" s="817"/>
    </row>
    <row r="2" spans="1:11" ht="16.5" customHeight="1" thickBot="1">
      <c r="B2" s="833" t="s">
        <v>6</v>
      </c>
      <c r="C2" s="834"/>
      <c r="D2" s="818" t="s">
        <v>90</v>
      </c>
      <c r="E2" s="819"/>
      <c r="F2" s="819"/>
      <c r="G2" s="819"/>
      <c r="H2" s="819"/>
      <c r="I2" s="819"/>
      <c r="J2" s="819"/>
      <c r="K2" s="825"/>
    </row>
    <row r="3" spans="1:11" ht="42.75" customHeight="1" thickBot="1">
      <c r="B3" s="840"/>
      <c r="C3" s="841"/>
      <c r="D3" s="818" t="s">
        <v>135</v>
      </c>
      <c r="E3" s="824"/>
      <c r="F3" s="823" t="s">
        <v>320</v>
      </c>
      <c r="G3" s="824"/>
      <c r="H3" s="819" t="s">
        <v>14</v>
      </c>
      <c r="I3" s="819"/>
      <c r="J3" s="823" t="s">
        <v>13</v>
      </c>
      <c r="K3" s="825"/>
    </row>
    <row r="4" spans="1:11" ht="12.75" customHeight="1">
      <c r="B4" s="300" t="s">
        <v>7</v>
      </c>
      <c r="C4" s="301"/>
      <c r="D4" s="337"/>
      <c r="E4" s="337"/>
      <c r="F4" s="304"/>
      <c r="G4" s="338"/>
      <c r="H4" s="304"/>
      <c r="I4" s="338"/>
      <c r="J4" s="337"/>
      <c r="K4" s="301"/>
    </row>
    <row r="5" spans="1:11" ht="12.75" customHeight="1">
      <c r="A5" s="299">
        <v>23</v>
      </c>
      <c r="B5" s="815">
        <v>44666</v>
      </c>
      <c r="C5" s="816"/>
      <c r="D5" s="339">
        <v>108340.93589999998</v>
      </c>
      <c r="E5" s="380">
        <v>0</v>
      </c>
      <c r="F5" s="344">
        <v>15356.6391</v>
      </c>
      <c r="G5" s="381">
        <v>0</v>
      </c>
      <c r="H5" s="344">
        <v>4549.1019999999999</v>
      </c>
      <c r="I5" s="381">
        <v>0</v>
      </c>
      <c r="J5" s="339">
        <v>66606.821799999991</v>
      </c>
      <c r="K5" s="382">
        <v>0</v>
      </c>
    </row>
    <row r="6" spans="1:11" ht="12.75" customHeight="1">
      <c r="A6" s="299">
        <v>22</v>
      </c>
      <c r="B6" s="815">
        <v>44696</v>
      </c>
      <c r="C6" s="816"/>
      <c r="D6" s="339">
        <v>102967.80159999999</v>
      </c>
      <c r="E6" s="380">
        <v>0</v>
      </c>
      <c r="F6" s="344">
        <v>14918.7137</v>
      </c>
      <c r="G6" s="381">
        <v>0</v>
      </c>
      <c r="H6" s="344">
        <v>4651.8208999999997</v>
      </c>
      <c r="I6" s="381">
        <v>0</v>
      </c>
      <c r="J6" s="339">
        <v>59089.850999999995</v>
      </c>
      <c r="K6" s="382">
        <v>0</v>
      </c>
    </row>
    <row r="7" spans="1:11" ht="12.75" customHeight="1">
      <c r="A7" s="299">
        <v>21</v>
      </c>
      <c r="B7" s="815">
        <v>44727</v>
      </c>
      <c r="C7" s="816"/>
      <c r="D7" s="339">
        <v>110672.2953</v>
      </c>
      <c r="E7" s="380">
        <v>0</v>
      </c>
      <c r="F7" s="344">
        <v>16774.9548</v>
      </c>
      <c r="G7" s="381">
        <v>0</v>
      </c>
      <c r="H7" s="344">
        <v>4804.4521999999997</v>
      </c>
      <c r="I7" s="381">
        <v>0</v>
      </c>
      <c r="J7" s="339">
        <v>63333.658799999997</v>
      </c>
      <c r="K7" s="382">
        <v>0</v>
      </c>
    </row>
    <row r="8" spans="1:11" ht="12.75" customHeight="1">
      <c r="A8" s="299">
        <v>20</v>
      </c>
      <c r="B8" s="815">
        <v>44757</v>
      </c>
      <c r="C8" s="816"/>
      <c r="D8" s="339">
        <v>102502.36569999999</v>
      </c>
      <c r="E8" s="380">
        <v>0</v>
      </c>
      <c r="F8" s="344">
        <v>13479.974</v>
      </c>
      <c r="G8" s="381">
        <v>0</v>
      </c>
      <c r="H8" s="344">
        <v>4972.9971999999998</v>
      </c>
      <c r="I8" s="381">
        <v>0</v>
      </c>
      <c r="J8" s="339">
        <v>58773.849000000002</v>
      </c>
      <c r="K8" s="382">
        <v>0</v>
      </c>
    </row>
    <row r="9" spans="1:11" ht="12.75" customHeight="1">
      <c r="A9" s="299">
        <v>19</v>
      </c>
      <c r="B9" s="815">
        <v>44788</v>
      </c>
      <c r="C9" s="816"/>
      <c r="D9" s="339">
        <v>105722.57489999999</v>
      </c>
      <c r="E9" s="380">
        <v>0</v>
      </c>
      <c r="F9" s="344">
        <v>14417.84</v>
      </c>
      <c r="G9" s="381">
        <v>0</v>
      </c>
      <c r="H9" s="344">
        <v>4705.9991000000009</v>
      </c>
      <c r="I9" s="381">
        <v>0</v>
      </c>
      <c r="J9" s="339">
        <v>65645.294299999994</v>
      </c>
      <c r="K9" s="382">
        <v>0</v>
      </c>
    </row>
    <row r="10" spans="1:11" ht="12.75" customHeight="1">
      <c r="A10" s="299">
        <v>18</v>
      </c>
      <c r="B10" s="815">
        <v>44819</v>
      </c>
      <c r="C10" s="816"/>
      <c r="D10" s="339">
        <v>104509.84073</v>
      </c>
      <c r="E10" s="380">
        <v>0</v>
      </c>
      <c r="F10" s="344">
        <v>14682.53983</v>
      </c>
      <c r="G10" s="381">
        <v>0</v>
      </c>
      <c r="H10" s="344">
        <v>4459.6572500000002</v>
      </c>
      <c r="I10" s="381">
        <v>0</v>
      </c>
      <c r="J10" s="339">
        <v>63667.122600000002</v>
      </c>
      <c r="K10" s="382">
        <v>0</v>
      </c>
    </row>
    <row r="11" spans="1:11" ht="12.75" customHeight="1">
      <c r="A11" s="299">
        <v>17</v>
      </c>
      <c r="B11" s="815">
        <v>44849</v>
      </c>
      <c r="C11" s="816"/>
      <c r="D11" s="339">
        <v>104546.8962</v>
      </c>
      <c r="E11" s="380">
        <v>0</v>
      </c>
      <c r="F11" s="344">
        <v>15013.0255</v>
      </c>
      <c r="G11" s="381">
        <v>0</v>
      </c>
      <c r="H11" s="344">
        <v>2759</v>
      </c>
      <c r="I11" s="381">
        <v>0</v>
      </c>
      <c r="J11" s="339">
        <v>62603.636200000001</v>
      </c>
      <c r="K11" s="382">
        <v>0</v>
      </c>
    </row>
    <row r="12" spans="1:11" ht="12.75" customHeight="1">
      <c r="A12" s="299">
        <v>16</v>
      </c>
      <c r="B12" s="815">
        <v>44880</v>
      </c>
      <c r="C12" s="816"/>
      <c r="D12" s="339">
        <v>103570.90860000001</v>
      </c>
      <c r="E12" s="380">
        <v>0</v>
      </c>
      <c r="F12" s="344">
        <v>14693.1476</v>
      </c>
      <c r="G12" s="381">
        <v>0</v>
      </c>
      <c r="H12" s="344">
        <v>3260.6345999999999</v>
      </c>
      <c r="I12" s="381">
        <v>0</v>
      </c>
      <c r="J12" s="339">
        <v>60973.391899999995</v>
      </c>
      <c r="K12" s="382">
        <v>0</v>
      </c>
    </row>
    <row r="13" spans="1:11" ht="12.75" customHeight="1">
      <c r="A13" s="299">
        <v>15</v>
      </c>
      <c r="B13" s="815">
        <v>44910</v>
      </c>
      <c r="C13" s="816"/>
      <c r="D13" s="339">
        <v>105047.18680000001</v>
      </c>
      <c r="E13" s="380">
        <v>0</v>
      </c>
      <c r="F13" s="344">
        <v>15895.990800000001</v>
      </c>
      <c r="G13" s="381">
        <v>0</v>
      </c>
      <c r="H13" s="344">
        <v>3473.5010000000002</v>
      </c>
      <c r="I13" s="381">
        <v>0</v>
      </c>
      <c r="J13" s="339">
        <v>59680.645000000004</v>
      </c>
      <c r="K13" s="382">
        <v>0</v>
      </c>
    </row>
    <row r="14" spans="1:11" ht="12.75" customHeight="1">
      <c r="A14" s="299">
        <v>14</v>
      </c>
      <c r="B14" s="815">
        <v>44941</v>
      </c>
      <c r="C14" s="816"/>
      <c r="D14" s="339">
        <v>86117.369999999981</v>
      </c>
      <c r="E14" s="380">
        <v>0</v>
      </c>
      <c r="F14" s="344">
        <v>12711.4732</v>
      </c>
      <c r="G14" s="381">
        <v>0</v>
      </c>
      <c r="H14" s="344">
        <v>3252.99</v>
      </c>
      <c r="I14" s="381">
        <v>0</v>
      </c>
      <c r="J14" s="339">
        <v>48584.917300000001</v>
      </c>
      <c r="K14" s="382">
        <v>0</v>
      </c>
    </row>
    <row r="15" spans="1:11" ht="12.75" customHeight="1">
      <c r="A15" s="299">
        <v>13</v>
      </c>
      <c r="B15" s="815">
        <v>44972</v>
      </c>
      <c r="C15" s="816"/>
      <c r="D15" s="339">
        <v>83921.478899999987</v>
      </c>
      <c r="E15" s="380">
        <v>0</v>
      </c>
      <c r="F15" s="344">
        <v>12164.3521</v>
      </c>
      <c r="G15" s="381">
        <v>0</v>
      </c>
      <c r="H15" s="344">
        <v>3918.2256000000002</v>
      </c>
      <c r="I15" s="381">
        <v>0</v>
      </c>
      <c r="J15" s="339">
        <v>49253.5962</v>
      </c>
      <c r="K15" s="382">
        <v>0</v>
      </c>
    </row>
    <row r="16" spans="1:11" ht="12.75" customHeight="1">
      <c r="A16" s="299">
        <v>12</v>
      </c>
      <c r="B16" s="815">
        <v>45000</v>
      </c>
      <c r="C16" s="816"/>
      <c r="D16" s="339">
        <v>88800.91575</v>
      </c>
      <c r="E16" s="380">
        <v>0</v>
      </c>
      <c r="F16" s="344">
        <v>14134.652399999999</v>
      </c>
      <c r="G16" s="381">
        <v>0</v>
      </c>
      <c r="H16" s="344">
        <v>3707.4391999999998</v>
      </c>
      <c r="I16" s="381">
        <v>0</v>
      </c>
      <c r="J16" s="339">
        <v>52704.561650000003</v>
      </c>
      <c r="K16" s="382">
        <v>0</v>
      </c>
    </row>
    <row r="17" spans="1:11" ht="12.75" customHeight="1">
      <c r="A17" s="299">
        <v>11</v>
      </c>
      <c r="B17" s="815">
        <v>45031</v>
      </c>
      <c r="C17" s="816"/>
      <c r="D17" s="339">
        <v>85441.279599999994</v>
      </c>
      <c r="E17" s="380">
        <v>0</v>
      </c>
      <c r="F17" s="344">
        <v>13500.9818</v>
      </c>
      <c r="G17" s="381">
        <v>0</v>
      </c>
      <c r="H17" s="344">
        <v>3657.9872</v>
      </c>
      <c r="I17" s="381">
        <v>0</v>
      </c>
      <c r="J17" s="339">
        <v>53451.692600000002</v>
      </c>
      <c r="K17" s="382">
        <v>0</v>
      </c>
    </row>
    <row r="18" spans="1:11" ht="12.75" customHeight="1">
      <c r="A18" s="299">
        <v>10</v>
      </c>
      <c r="B18" s="815">
        <v>45061</v>
      </c>
      <c r="C18" s="816"/>
      <c r="D18" s="339">
        <v>96275.397449999989</v>
      </c>
      <c r="E18" s="380">
        <v>0</v>
      </c>
      <c r="F18" s="344">
        <v>14659.8357</v>
      </c>
      <c r="G18" s="381">
        <v>0</v>
      </c>
      <c r="H18" s="344">
        <v>4611.3048999999992</v>
      </c>
      <c r="I18" s="381">
        <v>0</v>
      </c>
      <c r="J18" s="339">
        <v>58507.010849999999</v>
      </c>
      <c r="K18" s="382">
        <v>0</v>
      </c>
    </row>
    <row r="19" spans="1:11" ht="12.75" customHeight="1">
      <c r="A19" s="299">
        <v>9</v>
      </c>
      <c r="B19" s="815">
        <v>45092</v>
      </c>
      <c r="C19" s="816"/>
      <c r="D19" s="339">
        <v>103212.9856</v>
      </c>
      <c r="E19" s="380">
        <v>0</v>
      </c>
      <c r="F19" s="344">
        <v>15524.635</v>
      </c>
      <c r="G19" s="381">
        <v>0</v>
      </c>
      <c r="H19" s="344">
        <v>4566.991</v>
      </c>
      <c r="I19" s="381">
        <v>0</v>
      </c>
      <c r="J19" s="339">
        <v>60736.588100000001</v>
      </c>
      <c r="K19" s="382">
        <v>0</v>
      </c>
    </row>
    <row r="20" spans="1:11" ht="12.75" customHeight="1">
      <c r="A20" s="299">
        <v>8</v>
      </c>
      <c r="B20" s="815">
        <v>45122</v>
      </c>
      <c r="C20" s="816"/>
      <c r="D20" s="339">
        <v>105716.2457</v>
      </c>
      <c r="E20" s="380">
        <v>0</v>
      </c>
      <c r="F20" s="344">
        <v>14624.647700000001</v>
      </c>
      <c r="G20" s="381">
        <v>0</v>
      </c>
      <c r="H20" s="344">
        <v>4795.6458999999995</v>
      </c>
      <c r="I20" s="381">
        <v>0</v>
      </c>
      <c r="J20" s="339">
        <v>61071.379099999998</v>
      </c>
      <c r="K20" s="382">
        <v>0</v>
      </c>
    </row>
    <row r="21" spans="1:11" ht="12.75" customHeight="1">
      <c r="A21" s="299">
        <v>7</v>
      </c>
      <c r="B21" s="815">
        <v>45153</v>
      </c>
      <c r="C21" s="816"/>
      <c r="D21" s="339">
        <v>113757.75699999998</v>
      </c>
      <c r="E21" s="380">
        <v>0</v>
      </c>
      <c r="F21" s="344">
        <v>15813.9928</v>
      </c>
      <c r="G21" s="381">
        <v>0</v>
      </c>
      <c r="H21" s="344">
        <v>4623.4949999999999</v>
      </c>
      <c r="I21" s="381">
        <v>0</v>
      </c>
      <c r="J21" s="339">
        <v>66545.657699999996</v>
      </c>
      <c r="K21" s="382">
        <v>0</v>
      </c>
    </row>
    <row r="22" spans="1:11" ht="12.75" customHeight="1">
      <c r="A22" s="299">
        <v>6</v>
      </c>
      <c r="B22" s="815">
        <v>45184</v>
      </c>
      <c r="C22" s="816"/>
      <c r="D22" s="339">
        <v>111228.0739</v>
      </c>
      <c r="E22" s="380">
        <v>0</v>
      </c>
      <c r="F22" s="344">
        <v>15329.43</v>
      </c>
      <c r="G22" s="381">
        <v>0</v>
      </c>
      <c r="H22" s="344">
        <v>5402</v>
      </c>
      <c r="I22" s="381">
        <v>0</v>
      </c>
      <c r="J22" s="339">
        <v>62425.989000000001</v>
      </c>
      <c r="K22" s="382">
        <v>0</v>
      </c>
    </row>
    <row r="23" spans="1:11" ht="12.75" customHeight="1">
      <c r="A23" s="299">
        <v>5</v>
      </c>
      <c r="B23" s="815">
        <v>45214</v>
      </c>
      <c r="C23" s="816"/>
      <c r="D23" s="339">
        <v>111785.29329999999</v>
      </c>
      <c r="E23" s="380">
        <v>0</v>
      </c>
      <c r="F23" s="344">
        <v>15852</v>
      </c>
      <c r="G23" s="381">
        <v>0</v>
      </c>
      <c r="H23" s="344">
        <v>5296.5010000000002</v>
      </c>
      <c r="I23" s="381">
        <v>0</v>
      </c>
      <c r="J23" s="339">
        <v>65013.304999999993</v>
      </c>
      <c r="K23" s="382">
        <v>0</v>
      </c>
    </row>
    <row r="24" spans="1:11" ht="12.75" customHeight="1">
      <c r="A24" s="299">
        <v>4</v>
      </c>
      <c r="B24" s="815">
        <v>45245</v>
      </c>
      <c r="C24" s="816"/>
      <c r="D24" s="339">
        <v>108023.5405</v>
      </c>
      <c r="E24" s="380">
        <v>0</v>
      </c>
      <c r="F24" s="344">
        <v>15031.130999999999</v>
      </c>
      <c r="G24" s="381">
        <v>0</v>
      </c>
      <c r="H24" s="344">
        <v>5659.2</v>
      </c>
      <c r="I24" s="381">
        <v>0</v>
      </c>
      <c r="J24" s="339">
        <v>60210.959000000003</v>
      </c>
      <c r="K24" s="382">
        <v>0</v>
      </c>
    </row>
    <row r="25" spans="1:11" ht="12.75" customHeight="1">
      <c r="A25" s="299">
        <v>3</v>
      </c>
      <c r="B25" s="815">
        <v>45275</v>
      </c>
      <c r="C25" s="816"/>
      <c r="D25" s="339">
        <v>109832.503</v>
      </c>
      <c r="E25" s="380">
        <v>0</v>
      </c>
      <c r="F25" s="344">
        <v>16632.921999999999</v>
      </c>
      <c r="G25" s="381">
        <v>0</v>
      </c>
      <c r="H25" s="344">
        <v>5356.4870000000001</v>
      </c>
      <c r="I25" s="381">
        <v>0</v>
      </c>
      <c r="J25" s="339">
        <v>60632.192999999999</v>
      </c>
      <c r="K25" s="382">
        <v>0</v>
      </c>
    </row>
    <row r="26" spans="1:11" ht="12.75" customHeight="1">
      <c r="A26" s="299">
        <v>2</v>
      </c>
      <c r="B26" s="815">
        <v>45306</v>
      </c>
      <c r="C26" s="816"/>
      <c r="D26" s="339">
        <v>91712.455000000002</v>
      </c>
      <c r="E26" s="380">
        <v>0</v>
      </c>
      <c r="F26" s="344">
        <v>13969.234</v>
      </c>
      <c r="G26" s="381">
        <v>0</v>
      </c>
      <c r="H26" s="344">
        <v>4269.5020000000004</v>
      </c>
      <c r="I26" s="381">
        <v>0</v>
      </c>
      <c r="J26" s="339">
        <v>49515.201999999997</v>
      </c>
      <c r="K26" s="382">
        <v>0</v>
      </c>
    </row>
    <row r="27" spans="1:11" ht="12.75" customHeight="1">
      <c r="A27" s="299">
        <v>1</v>
      </c>
      <c r="B27" s="815">
        <v>45337</v>
      </c>
      <c r="C27" s="816"/>
      <c r="D27" s="339">
        <v>86368.037500000006</v>
      </c>
      <c r="E27" s="380">
        <v>0</v>
      </c>
      <c r="F27" s="344">
        <v>13156.645</v>
      </c>
      <c r="G27" s="381">
        <v>0</v>
      </c>
      <c r="H27" s="344">
        <v>4624.3429999999998</v>
      </c>
      <c r="I27" s="381">
        <v>0</v>
      </c>
      <c r="J27" s="339">
        <v>48307.451000000001</v>
      </c>
      <c r="K27" s="382">
        <v>0</v>
      </c>
    </row>
    <row r="28" spans="1:11" ht="12.75" customHeight="1">
      <c r="A28" s="299">
        <v>0</v>
      </c>
      <c r="B28" s="815">
        <v>45366</v>
      </c>
      <c r="C28" s="816"/>
      <c r="D28" s="339">
        <v>88571.885999999999</v>
      </c>
      <c r="E28" s="380">
        <v>0</v>
      </c>
      <c r="F28" s="344">
        <v>14684.89525</v>
      </c>
      <c r="G28" s="381">
        <v>0</v>
      </c>
      <c r="H28" s="344">
        <v>4628.3500000000004</v>
      </c>
      <c r="I28" s="381">
        <v>0</v>
      </c>
      <c r="J28" s="339">
        <v>52048.337749999999</v>
      </c>
      <c r="K28" s="382">
        <v>0</v>
      </c>
    </row>
    <row r="29" spans="1:11" ht="12.75" customHeight="1">
      <c r="B29" s="348"/>
      <c r="C29" s="349"/>
      <c r="D29" s="339"/>
      <c r="E29" s="383"/>
      <c r="F29" s="353"/>
      <c r="G29" s="384"/>
      <c r="H29" s="353"/>
      <c r="I29" s="384"/>
      <c r="J29" s="383"/>
      <c r="K29" s="355"/>
    </row>
    <row r="30" spans="1:11" ht="12.75" customHeight="1">
      <c r="A30" s="299">
        <v>2023</v>
      </c>
      <c r="B30" s="829" t="s">
        <v>486</v>
      </c>
      <c r="C30" s="830"/>
      <c r="D30" s="356">
        <v>266652.37849999999</v>
      </c>
      <c r="E30" s="385"/>
      <c r="F30" s="386">
        <v>41810.774250000002</v>
      </c>
      <c r="G30" s="387"/>
      <c r="H30" s="386">
        <v>13522.195000000002</v>
      </c>
      <c r="I30" s="387"/>
      <c r="J30" s="356">
        <v>149870.99075</v>
      </c>
      <c r="K30" s="363"/>
    </row>
    <row r="31" spans="1:11" ht="12.75" customHeight="1">
      <c r="A31" s="299">
        <v>2022</v>
      </c>
      <c r="B31" s="829" t="s">
        <v>487</v>
      </c>
      <c r="C31" s="830"/>
      <c r="D31" s="356">
        <v>258839.76464999997</v>
      </c>
      <c r="E31" s="385"/>
      <c r="F31" s="386">
        <v>39010.477700000003</v>
      </c>
      <c r="G31" s="387"/>
      <c r="H31" s="386">
        <v>10878.6548</v>
      </c>
      <c r="I31" s="387"/>
      <c r="J31" s="356">
        <v>150543.07514999999</v>
      </c>
      <c r="K31" s="363"/>
    </row>
    <row r="32" spans="1:11" ht="12.75" customHeight="1">
      <c r="B32" s="714" t="s">
        <v>5</v>
      </c>
      <c r="C32" s="365" t="s">
        <v>488</v>
      </c>
      <c r="D32" s="388">
        <v>3.0183205662252632E-2</v>
      </c>
      <c r="E32" s="388"/>
      <c r="F32" s="389">
        <v>7.1783190442705092E-2</v>
      </c>
      <c r="G32" s="390"/>
      <c r="H32" s="389">
        <v>0.24300248960928528</v>
      </c>
      <c r="I32" s="390"/>
      <c r="J32" s="388">
        <v>-4.4643993045202501E-3</v>
      </c>
      <c r="K32" s="370"/>
    </row>
    <row r="33" spans="2:11" ht="12.75" customHeight="1" thickBot="1">
      <c r="B33" s="371"/>
      <c r="C33" s="372"/>
      <c r="D33" s="373"/>
      <c r="E33" s="373"/>
      <c r="F33" s="374"/>
      <c r="G33" s="375"/>
      <c r="H33" s="374"/>
      <c r="I33" s="375"/>
      <c r="J33" s="373"/>
      <c r="K33" s="372"/>
    </row>
    <row r="34" spans="2:11" ht="12.75" customHeight="1">
      <c r="B34" s="326" t="s">
        <v>409</v>
      </c>
      <c r="H34" s="327" t="s">
        <v>289</v>
      </c>
    </row>
  </sheetData>
  <mergeCells count="33">
    <mergeCell ref="B31:C31"/>
    <mergeCell ref="B23:C23"/>
    <mergeCell ref="B24:C24"/>
    <mergeCell ref="B25:C25"/>
    <mergeCell ref="B26:C26"/>
    <mergeCell ref="B27:C27"/>
    <mergeCell ref="B28:C28"/>
    <mergeCell ref="B12:C12"/>
    <mergeCell ref="B13:C13"/>
    <mergeCell ref="B14:C14"/>
    <mergeCell ref="B15:C15"/>
    <mergeCell ref="B30:C30"/>
    <mergeCell ref="B22:C22"/>
    <mergeCell ref="B20:C20"/>
    <mergeCell ref="B16:C16"/>
    <mergeCell ref="B18:C18"/>
    <mergeCell ref="B17:C17"/>
    <mergeCell ref="B1:K1"/>
    <mergeCell ref="B21:C21"/>
    <mergeCell ref="B10:C10"/>
    <mergeCell ref="B2:C3"/>
    <mergeCell ref="D2:K2"/>
    <mergeCell ref="D3:E3"/>
    <mergeCell ref="J3:K3"/>
    <mergeCell ref="F3:G3"/>
    <mergeCell ref="B5:C5"/>
    <mergeCell ref="B6:C6"/>
    <mergeCell ref="B7:C7"/>
    <mergeCell ref="B8:C8"/>
    <mergeCell ref="H3:I3"/>
    <mergeCell ref="B19:C19"/>
    <mergeCell ref="B9:C9"/>
    <mergeCell ref="B11:C11"/>
  </mergeCells>
  <conditionalFormatting sqref="D32:J32">
    <cfRule type="cellIs" dxfId="16" priority="1" operator="lessThan">
      <formula>0</formula>
    </cfRule>
  </conditionalFormatting>
  <printOptions horizontalCentered="1" verticalCentered="1"/>
  <pageMargins left="0" right="0" top="0.98425196850393704" bottom="0.39370078740157483" header="0" footer="0"/>
  <pageSetup paperSize="9" scale="80" firstPageNumber="18" orientation="portrait" useFirstPageNumber="1" r:id="rId1"/>
  <headerFooter>
    <oddHeader>&amp;L&amp;G&amp;R&amp;G</oddHeader>
    <oddFooter xml:space="preserve">&amp;C&amp;"Arial Black,Normal"&amp;12 &amp;K03+00023&amp;R&amp;"Arial Black,Gras"&amp;14&amp;K03+000Janvier 2024 | N°53&amp;G              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15">
    <tabColor rgb="FF00B0F0"/>
  </sheetPr>
  <dimension ref="A1:I36"/>
  <sheetViews>
    <sheetView showZeros="0" zoomScale="66" zoomScaleNormal="66" zoomScaleSheetLayoutView="136" zoomScalePageLayoutView="90" workbookViewId="0">
      <selection activeCell="D32" sqref="D32:I32"/>
    </sheetView>
  </sheetViews>
  <sheetFormatPr baseColWidth="10" defaultColWidth="11.44140625" defaultRowHeight="12.75" customHeight="1"/>
  <cols>
    <col min="1" max="1" width="4.6640625" style="299" customWidth="1"/>
    <col min="2" max="2" width="8.109375" style="33" customWidth="1"/>
    <col min="3" max="3" width="13" style="33" customWidth="1"/>
    <col min="4" max="4" width="12.44140625" style="33" customWidth="1"/>
    <col min="5" max="5" width="5.33203125" style="33" customWidth="1"/>
    <col min="6" max="6" width="12.44140625" style="33" customWidth="1"/>
    <col min="7" max="7" width="5.44140625" style="33" customWidth="1"/>
    <col min="8" max="8" width="12.44140625" style="33" customWidth="1"/>
    <col min="9" max="9" width="4.6640625" style="33" customWidth="1"/>
    <col min="10" max="16384" width="11.44140625" style="33"/>
  </cols>
  <sheetData>
    <row r="1" spans="1:9" ht="24" customHeight="1" thickBot="1">
      <c r="B1" s="817" t="s">
        <v>425</v>
      </c>
      <c r="C1" s="817"/>
      <c r="D1" s="817"/>
      <c r="E1" s="817"/>
      <c r="F1" s="817"/>
      <c r="G1" s="817"/>
      <c r="H1" s="817"/>
      <c r="I1" s="817"/>
    </row>
    <row r="2" spans="1:9" ht="12.75" customHeight="1" thickBot="1">
      <c r="B2" s="833" t="s">
        <v>6</v>
      </c>
      <c r="C2" s="834"/>
      <c r="D2" s="837" t="s">
        <v>116</v>
      </c>
      <c r="E2" s="838"/>
      <c r="F2" s="838"/>
      <c r="G2" s="838"/>
      <c r="H2" s="838"/>
      <c r="I2" s="839"/>
    </row>
    <row r="3" spans="1:9" ht="30" customHeight="1" thickBot="1">
      <c r="B3" s="840"/>
      <c r="C3" s="841"/>
      <c r="D3" s="818" t="s">
        <v>319</v>
      </c>
      <c r="E3" s="819"/>
      <c r="F3" s="823" t="s">
        <v>100</v>
      </c>
      <c r="G3" s="824"/>
      <c r="H3" s="823" t="s">
        <v>13</v>
      </c>
      <c r="I3" s="825"/>
    </row>
    <row r="4" spans="1:9" ht="12.75" customHeight="1">
      <c r="B4" s="300" t="s">
        <v>7</v>
      </c>
      <c r="C4" s="301"/>
      <c r="D4" s="302"/>
      <c r="E4" s="338"/>
      <c r="F4" s="337"/>
      <c r="G4" s="337"/>
      <c r="H4" s="304"/>
      <c r="I4" s="301"/>
    </row>
    <row r="5" spans="1:9" ht="12.75" customHeight="1">
      <c r="A5" s="299">
        <v>23</v>
      </c>
      <c r="B5" s="846">
        <v>44788</v>
      </c>
      <c r="C5" s="847"/>
      <c r="D5" s="345">
        <v>5900</v>
      </c>
      <c r="E5" s="334">
        <v>0</v>
      </c>
      <c r="F5" s="343">
        <v>2430</v>
      </c>
      <c r="G5" s="392">
        <v>0</v>
      </c>
      <c r="H5" s="341">
        <v>4900</v>
      </c>
      <c r="I5" s="313">
        <v>0</v>
      </c>
    </row>
    <row r="6" spans="1:9" ht="12.75" customHeight="1">
      <c r="A6" s="299">
        <v>22</v>
      </c>
      <c r="B6" s="846">
        <v>44819</v>
      </c>
      <c r="C6" s="847"/>
      <c r="D6" s="345">
        <v>5900</v>
      </c>
      <c r="E6" s="334">
        <v>0</v>
      </c>
      <c r="F6" s="343">
        <v>2430</v>
      </c>
      <c r="G6" s="392">
        <v>0</v>
      </c>
      <c r="H6" s="341">
        <v>4900</v>
      </c>
      <c r="I6" s="313">
        <v>0</v>
      </c>
    </row>
    <row r="7" spans="1:9" ht="12.75" customHeight="1">
      <c r="A7" s="299">
        <v>21</v>
      </c>
      <c r="B7" s="846">
        <v>44849</v>
      </c>
      <c r="C7" s="847"/>
      <c r="D7" s="345">
        <v>5900</v>
      </c>
      <c r="E7" s="334">
        <v>0</v>
      </c>
      <c r="F7" s="343">
        <v>2430</v>
      </c>
      <c r="G7" s="392">
        <v>0</v>
      </c>
      <c r="H7" s="341">
        <v>4900</v>
      </c>
      <c r="I7" s="313">
        <v>0</v>
      </c>
    </row>
    <row r="8" spans="1:9" ht="12.75" customHeight="1">
      <c r="A8" s="299">
        <v>20</v>
      </c>
      <c r="B8" s="846">
        <v>44880</v>
      </c>
      <c r="C8" s="847"/>
      <c r="D8" s="345">
        <v>5900</v>
      </c>
      <c r="E8" s="334">
        <v>0</v>
      </c>
      <c r="F8" s="343">
        <v>2430</v>
      </c>
      <c r="G8" s="392">
        <v>0</v>
      </c>
      <c r="H8" s="341">
        <v>4900</v>
      </c>
      <c r="I8" s="313">
        <v>0</v>
      </c>
    </row>
    <row r="9" spans="1:9" ht="12.75" customHeight="1">
      <c r="A9" s="299">
        <v>19</v>
      </c>
      <c r="B9" s="846">
        <v>44910</v>
      </c>
      <c r="C9" s="847"/>
      <c r="D9" s="345">
        <v>5900</v>
      </c>
      <c r="E9" s="334">
        <v>0</v>
      </c>
      <c r="F9" s="343">
        <v>2430</v>
      </c>
      <c r="G9" s="392">
        <v>0</v>
      </c>
      <c r="H9" s="341">
        <v>4900</v>
      </c>
      <c r="I9" s="313">
        <v>0</v>
      </c>
    </row>
    <row r="10" spans="1:9" ht="12.75" customHeight="1">
      <c r="A10" s="299">
        <v>18</v>
      </c>
      <c r="B10" s="846">
        <v>44941</v>
      </c>
      <c r="C10" s="847"/>
      <c r="D10" s="345">
        <v>5900</v>
      </c>
      <c r="E10" s="334">
        <v>0</v>
      </c>
      <c r="F10" s="343">
        <v>2430</v>
      </c>
      <c r="G10" s="392">
        <v>0</v>
      </c>
      <c r="H10" s="341">
        <v>4900</v>
      </c>
      <c r="I10" s="313">
        <v>0</v>
      </c>
    </row>
    <row r="11" spans="1:9" ht="12.75" customHeight="1">
      <c r="A11" s="299">
        <v>17</v>
      </c>
      <c r="B11" s="846">
        <v>44972</v>
      </c>
      <c r="C11" s="847"/>
      <c r="D11" s="345">
        <v>5900</v>
      </c>
      <c r="E11" s="334">
        <v>0</v>
      </c>
      <c r="F11" s="343">
        <v>2430</v>
      </c>
      <c r="G11" s="392">
        <v>0</v>
      </c>
      <c r="H11" s="341">
        <v>4900</v>
      </c>
      <c r="I11" s="313">
        <v>0</v>
      </c>
    </row>
    <row r="12" spans="1:9" ht="12.75" customHeight="1">
      <c r="A12" s="299">
        <v>16</v>
      </c>
      <c r="B12" s="846">
        <v>45000</v>
      </c>
      <c r="C12" s="847"/>
      <c r="D12" s="345">
        <v>5900</v>
      </c>
      <c r="E12" s="334">
        <v>0</v>
      </c>
      <c r="F12" s="343">
        <v>2430</v>
      </c>
      <c r="G12" s="392">
        <v>0</v>
      </c>
      <c r="H12" s="341">
        <v>4900</v>
      </c>
      <c r="I12" s="313">
        <v>0</v>
      </c>
    </row>
    <row r="13" spans="1:9" ht="12.75" customHeight="1">
      <c r="A13" s="299">
        <v>15</v>
      </c>
      <c r="B13" s="846">
        <v>45031</v>
      </c>
      <c r="C13" s="847"/>
      <c r="D13" s="345">
        <v>5900</v>
      </c>
      <c r="E13" s="334">
        <v>0</v>
      </c>
      <c r="F13" s="343">
        <v>2430</v>
      </c>
      <c r="G13" s="392">
        <v>0</v>
      </c>
      <c r="H13" s="341">
        <v>4900</v>
      </c>
      <c r="I13" s="313">
        <v>0</v>
      </c>
    </row>
    <row r="14" spans="1:9" ht="12.75" customHeight="1">
      <c r="A14" s="299">
        <v>14</v>
      </c>
      <c r="B14" s="846">
        <v>45061</v>
      </c>
      <c r="C14" s="847"/>
      <c r="D14" s="345">
        <v>5900</v>
      </c>
      <c r="E14" s="334">
        <v>0</v>
      </c>
      <c r="F14" s="343">
        <v>2430</v>
      </c>
      <c r="G14" s="392">
        <v>0</v>
      </c>
      <c r="H14" s="341">
        <v>4900</v>
      </c>
      <c r="I14" s="313">
        <v>0</v>
      </c>
    </row>
    <row r="15" spans="1:9" ht="12.75" customHeight="1">
      <c r="A15" s="299">
        <v>13</v>
      </c>
      <c r="B15" s="846">
        <v>45092</v>
      </c>
      <c r="C15" s="847"/>
      <c r="D15" s="345">
        <v>5900</v>
      </c>
      <c r="E15" s="334">
        <v>0</v>
      </c>
      <c r="F15" s="343">
        <v>2430</v>
      </c>
      <c r="G15" s="392">
        <v>0</v>
      </c>
      <c r="H15" s="341">
        <v>4900</v>
      </c>
      <c r="I15" s="313">
        <v>0</v>
      </c>
    </row>
    <row r="16" spans="1:9" ht="12.75" customHeight="1">
      <c r="A16" s="299">
        <v>12</v>
      </c>
      <c r="B16" s="846">
        <v>45122</v>
      </c>
      <c r="C16" s="847"/>
      <c r="D16" s="345">
        <v>5900</v>
      </c>
      <c r="E16" s="334">
        <v>0</v>
      </c>
      <c r="F16" s="343">
        <v>2430</v>
      </c>
      <c r="G16" s="392">
        <v>0</v>
      </c>
      <c r="H16" s="341">
        <v>4900</v>
      </c>
      <c r="I16" s="313">
        <v>0</v>
      </c>
    </row>
    <row r="17" spans="1:9" ht="12.75" customHeight="1">
      <c r="A17" s="299">
        <v>11</v>
      </c>
      <c r="B17" s="846">
        <v>45153</v>
      </c>
      <c r="C17" s="847"/>
      <c r="D17" s="345">
        <v>5900</v>
      </c>
      <c r="E17" s="334">
        <v>0</v>
      </c>
      <c r="F17" s="343">
        <v>2430</v>
      </c>
      <c r="G17" s="392">
        <v>0</v>
      </c>
      <c r="H17" s="341">
        <v>4900</v>
      </c>
      <c r="I17" s="313">
        <v>0</v>
      </c>
    </row>
    <row r="18" spans="1:9" ht="12.75" customHeight="1">
      <c r="A18" s="299">
        <v>10</v>
      </c>
      <c r="B18" s="846">
        <v>45184</v>
      </c>
      <c r="C18" s="847"/>
      <c r="D18" s="345">
        <v>5900</v>
      </c>
      <c r="E18" s="334">
        <v>0</v>
      </c>
      <c r="F18" s="343">
        <v>2430</v>
      </c>
      <c r="G18" s="392">
        <v>0</v>
      </c>
      <c r="H18" s="341">
        <v>4900</v>
      </c>
      <c r="I18" s="313">
        <v>0</v>
      </c>
    </row>
    <row r="19" spans="1:9" ht="12.75" customHeight="1">
      <c r="A19" s="299">
        <v>9</v>
      </c>
      <c r="B19" s="846">
        <v>45214</v>
      </c>
      <c r="C19" s="847"/>
      <c r="D19" s="345">
        <v>5900</v>
      </c>
      <c r="E19" s="334">
        <v>0</v>
      </c>
      <c r="F19" s="343">
        <v>2430</v>
      </c>
      <c r="G19" s="392">
        <v>0</v>
      </c>
      <c r="H19" s="341">
        <v>4900</v>
      </c>
      <c r="I19" s="313">
        <v>0</v>
      </c>
    </row>
    <row r="20" spans="1:9" ht="12.75" customHeight="1">
      <c r="A20" s="299">
        <v>8</v>
      </c>
      <c r="B20" s="846">
        <v>45244</v>
      </c>
      <c r="C20" s="847"/>
      <c r="D20" s="345">
        <v>5900</v>
      </c>
      <c r="E20" s="334">
        <v>0</v>
      </c>
      <c r="F20" s="343">
        <v>2430</v>
      </c>
      <c r="G20" s="392">
        <v>0</v>
      </c>
      <c r="H20" s="341">
        <v>4900</v>
      </c>
      <c r="I20" s="313">
        <v>0</v>
      </c>
    </row>
    <row r="21" spans="1:9" ht="12.75" customHeight="1">
      <c r="A21" s="299">
        <v>7</v>
      </c>
      <c r="B21" s="846">
        <v>45275</v>
      </c>
      <c r="C21" s="847"/>
      <c r="D21" s="345">
        <v>5900</v>
      </c>
      <c r="E21" s="334">
        <v>0</v>
      </c>
      <c r="F21" s="343">
        <v>2430</v>
      </c>
      <c r="G21" s="392">
        <v>0</v>
      </c>
      <c r="H21" s="341">
        <v>4900</v>
      </c>
      <c r="I21" s="313">
        <v>0</v>
      </c>
    </row>
    <row r="22" spans="1:9" ht="12.75" customHeight="1">
      <c r="A22" s="299">
        <v>6</v>
      </c>
      <c r="B22" s="846">
        <v>45306</v>
      </c>
      <c r="C22" s="847"/>
      <c r="D22" s="345">
        <v>5900</v>
      </c>
      <c r="E22" s="334">
        <v>0</v>
      </c>
      <c r="F22" s="343">
        <v>2430</v>
      </c>
      <c r="G22" s="392">
        <v>0</v>
      </c>
      <c r="H22" s="341">
        <v>4900</v>
      </c>
      <c r="I22" s="313">
        <v>0</v>
      </c>
    </row>
    <row r="23" spans="1:9" ht="12.75" customHeight="1">
      <c r="A23" s="299">
        <v>5</v>
      </c>
      <c r="B23" s="846">
        <v>45337</v>
      </c>
      <c r="C23" s="847"/>
      <c r="D23" s="345">
        <v>5900</v>
      </c>
      <c r="E23" s="334">
        <v>0</v>
      </c>
      <c r="F23" s="343">
        <v>2430</v>
      </c>
      <c r="G23" s="392">
        <v>0</v>
      </c>
      <c r="H23" s="341">
        <v>4900</v>
      </c>
      <c r="I23" s="313">
        <v>0</v>
      </c>
    </row>
    <row r="24" spans="1:9" ht="12.75" customHeight="1">
      <c r="A24" s="299">
        <v>4</v>
      </c>
      <c r="B24" s="846">
        <v>45366</v>
      </c>
      <c r="C24" s="847"/>
      <c r="D24" s="345">
        <v>5900</v>
      </c>
      <c r="E24" s="334">
        <v>0</v>
      </c>
      <c r="F24" s="343">
        <v>2430</v>
      </c>
      <c r="G24" s="392">
        <v>0</v>
      </c>
      <c r="H24" s="341">
        <v>4900</v>
      </c>
      <c r="I24" s="313">
        <v>0</v>
      </c>
    </row>
    <row r="25" spans="1:9" ht="12.75" customHeight="1">
      <c r="A25" s="299">
        <v>3</v>
      </c>
      <c r="B25" s="846">
        <v>45397</v>
      </c>
      <c r="C25" s="847"/>
      <c r="D25" s="345">
        <v>5900</v>
      </c>
      <c r="E25" s="334">
        <v>0</v>
      </c>
      <c r="F25" s="343">
        <v>2430</v>
      </c>
      <c r="G25" s="392">
        <v>0</v>
      </c>
      <c r="H25" s="341">
        <v>4900</v>
      </c>
      <c r="I25" s="313">
        <v>0</v>
      </c>
    </row>
    <row r="26" spans="1:9" ht="12.75" customHeight="1">
      <c r="A26" s="299">
        <v>2</v>
      </c>
      <c r="B26" s="846">
        <v>45427</v>
      </c>
      <c r="C26" s="847"/>
      <c r="D26" s="345">
        <v>5900</v>
      </c>
      <c r="E26" s="334">
        <v>0</v>
      </c>
      <c r="F26" s="343">
        <v>2430</v>
      </c>
      <c r="G26" s="392">
        <v>0</v>
      </c>
      <c r="H26" s="341">
        <v>4900</v>
      </c>
      <c r="I26" s="313">
        <v>0</v>
      </c>
    </row>
    <row r="27" spans="1:9" ht="12.75" customHeight="1">
      <c r="A27" s="299">
        <v>1</v>
      </c>
      <c r="B27" s="846">
        <v>45458</v>
      </c>
      <c r="C27" s="847"/>
      <c r="D27" s="345">
        <v>5900</v>
      </c>
      <c r="E27" s="334">
        <v>0</v>
      </c>
      <c r="F27" s="343">
        <v>2430</v>
      </c>
      <c r="G27" s="392">
        <v>0</v>
      </c>
      <c r="H27" s="341">
        <v>4900</v>
      </c>
      <c r="I27" s="313">
        <v>0</v>
      </c>
    </row>
    <row r="28" spans="1:9" ht="12.75" customHeight="1">
      <c r="A28" s="299">
        <v>0</v>
      </c>
      <c r="B28" s="846">
        <v>45488</v>
      </c>
      <c r="C28" s="847"/>
      <c r="D28" s="345">
        <v>5900</v>
      </c>
      <c r="E28" s="334">
        <v>0</v>
      </c>
      <c r="F28" s="343">
        <v>2430</v>
      </c>
      <c r="G28" s="392">
        <v>0</v>
      </c>
      <c r="H28" s="341">
        <v>4900</v>
      </c>
      <c r="I28" s="313">
        <v>0</v>
      </c>
    </row>
    <row r="29" spans="1:9" ht="12.75" customHeight="1">
      <c r="B29" s="393"/>
      <c r="C29" s="355"/>
      <c r="D29" s="394"/>
      <c r="E29" s="395"/>
      <c r="F29" s="383"/>
      <c r="G29" s="396"/>
      <c r="H29" s="353"/>
      <c r="I29" s="397"/>
    </row>
    <row r="30" spans="1:9" ht="12.75" customHeight="1">
      <c r="A30" s="299">
        <v>2023</v>
      </c>
      <c r="B30" s="844" t="s">
        <v>491</v>
      </c>
      <c r="C30" s="845"/>
      <c r="D30" s="362">
        <v>5900</v>
      </c>
      <c r="E30" s="398"/>
      <c r="F30" s="360">
        <v>2430</v>
      </c>
      <c r="G30" s="399"/>
      <c r="H30" s="358">
        <v>4900</v>
      </c>
      <c r="I30" s="400"/>
    </row>
    <row r="31" spans="1:9" ht="12.75" customHeight="1">
      <c r="A31" s="299">
        <v>2022</v>
      </c>
      <c r="B31" s="844" t="s">
        <v>492</v>
      </c>
      <c r="C31" s="845"/>
      <c r="D31" s="362">
        <v>5900</v>
      </c>
      <c r="E31" s="398"/>
      <c r="F31" s="360">
        <v>2430</v>
      </c>
      <c r="G31" s="399"/>
      <c r="H31" s="358">
        <v>4900</v>
      </c>
      <c r="I31" s="400"/>
    </row>
    <row r="32" spans="1:9" ht="12.75" customHeight="1" thickBot="1">
      <c r="B32" s="715" t="s">
        <v>5</v>
      </c>
      <c r="C32" s="401" t="s">
        <v>493</v>
      </c>
      <c r="D32" s="402">
        <v>0.25531914893617014</v>
      </c>
      <c r="E32" s="403"/>
      <c r="F32" s="404">
        <v>8.9686098654708557E-2</v>
      </c>
      <c r="G32" s="403"/>
      <c r="H32" s="404">
        <v>0.25641025641025639</v>
      </c>
      <c r="I32" s="405"/>
    </row>
    <row r="33" spans="2:9" ht="14.7" customHeight="1">
      <c r="B33" s="326" t="s">
        <v>409</v>
      </c>
      <c r="C33" s="406"/>
      <c r="D33" s="366"/>
      <c r="E33" s="407"/>
      <c r="F33" s="366"/>
      <c r="G33" s="407"/>
      <c r="H33" s="327" t="s">
        <v>289</v>
      </c>
      <c r="I33" s="407"/>
    </row>
    <row r="35" spans="2:9" ht="0.75" customHeight="1"/>
    <row r="36" spans="2:9" ht="12.75" hidden="1" customHeight="1"/>
  </sheetData>
  <mergeCells count="32">
    <mergeCell ref="B1:I1"/>
    <mergeCell ref="D2:I2"/>
    <mergeCell ref="B10:C10"/>
    <mergeCell ref="B2:C3"/>
    <mergeCell ref="D3:E3"/>
    <mergeCell ref="F3:G3"/>
    <mergeCell ref="B9:C9"/>
    <mergeCell ref="H3:I3"/>
    <mergeCell ref="B5:C5"/>
    <mergeCell ref="B6:C6"/>
    <mergeCell ref="B7:C7"/>
    <mergeCell ref="B8:C8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30:C30"/>
    <mergeCell ref="B31:C31"/>
    <mergeCell ref="B23:C23"/>
    <mergeCell ref="B24:C24"/>
    <mergeCell ref="B25:C25"/>
    <mergeCell ref="B26:C26"/>
    <mergeCell ref="B27:C27"/>
    <mergeCell ref="B28:C28"/>
  </mergeCells>
  <conditionalFormatting sqref="D32:E33 F33:G33 I33 F32:H32">
    <cfRule type="cellIs" dxfId="15" priority="1" operator="lessThan">
      <formula>0</formula>
    </cfRule>
  </conditionalFormatting>
  <printOptions horizontalCentered="1" verticalCentered="1"/>
  <pageMargins left="0" right="0" top="0.98425196850393704" bottom="0.39370078740157483" header="0" footer="0"/>
  <pageSetup paperSize="9" scale="85" firstPageNumber="18" orientation="portrait" useFirstPageNumber="1" r:id="rId1"/>
  <headerFooter>
    <oddHeader>&amp;L&amp;G&amp;R&amp;G</oddHeader>
    <oddFooter>&amp;C&amp;"Arial Black,Normal"&amp;12 &amp;K03+00024&amp;R&amp;"Arial Black,Gras"&amp;14&amp;K03+000Janvier 2024 | N°53&amp;G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6">
    <tabColor rgb="FF00B0F0"/>
  </sheetPr>
  <dimension ref="A1:S35"/>
  <sheetViews>
    <sheetView showZeros="0" topLeftCell="A3" zoomScale="80" zoomScaleNormal="80" zoomScalePageLayoutView="90" workbookViewId="0">
      <selection activeCell="B32" sqref="B32:C32"/>
    </sheetView>
  </sheetViews>
  <sheetFormatPr baseColWidth="10" defaultColWidth="11.44140625" defaultRowHeight="12.75" customHeight="1"/>
  <cols>
    <col min="1" max="1" width="4.6640625" style="299" customWidth="1"/>
    <col min="2" max="2" width="8.6640625" style="33" customWidth="1"/>
    <col min="3" max="3" width="12.88671875" style="33" customWidth="1"/>
    <col min="4" max="4" width="9.88671875" style="33" bestFit="1" customWidth="1"/>
    <col min="5" max="5" width="1.5546875" style="33" customWidth="1"/>
    <col min="6" max="6" width="8.44140625" style="33" customWidth="1"/>
    <col min="7" max="7" width="1.6640625" style="33" customWidth="1"/>
    <col min="8" max="8" width="8.33203125" style="33" customWidth="1"/>
    <col min="9" max="9" width="1.6640625" style="33" customWidth="1"/>
    <col min="10" max="10" width="8.6640625" style="33" customWidth="1"/>
    <col min="11" max="11" width="1.6640625" style="33" customWidth="1"/>
    <col min="12" max="12" width="10.109375" style="33" customWidth="1"/>
    <col min="13" max="13" width="1.6640625" style="33" customWidth="1"/>
    <col min="14" max="14" width="9.44140625" style="33" bestFit="1" customWidth="1"/>
    <col min="15" max="15" width="1.6640625" style="33" customWidth="1"/>
    <col min="16" max="16" width="9.109375" style="33" customWidth="1"/>
    <col min="17" max="17" width="1.6640625" style="33" customWidth="1"/>
    <col min="18" max="18" width="8.33203125" style="33" customWidth="1"/>
    <col min="19" max="19" width="2" style="33" customWidth="1"/>
    <col min="20" max="16384" width="11.44140625" style="33"/>
  </cols>
  <sheetData>
    <row r="1" spans="1:19" ht="24" customHeight="1" thickBot="1">
      <c r="B1" s="817" t="s">
        <v>426</v>
      </c>
      <c r="C1" s="817"/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7"/>
      <c r="P1" s="817"/>
      <c r="Q1" s="817"/>
      <c r="R1" s="817"/>
      <c r="S1" s="817"/>
    </row>
    <row r="2" spans="1:19" ht="17.25" customHeight="1" thickBot="1">
      <c r="B2" s="833" t="s">
        <v>6</v>
      </c>
      <c r="C2" s="834"/>
      <c r="D2" s="833" t="s">
        <v>27</v>
      </c>
      <c r="E2" s="848"/>
      <c r="F2" s="848"/>
      <c r="G2" s="848"/>
      <c r="H2" s="848"/>
      <c r="I2" s="848"/>
      <c r="J2" s="833" t="s">
        <v>25</v>
      </c>
      <c r="K2" s="834"/>
      <c r="L2" s="833" t="s">
        <v>26</v>
      </c>
      <c r="M2" s="849"/>
      <c r="N2" s="849"/>
      <c r="O2" s="849"/>
      <c r="P2" s="849"/>
      <c r="Q2" s="849"/>
      <c r="R2" s="849"/>
      <c r="S2" s="850"/>
    </row>
    <row r="3" spans="1:19" ht="36" customHeight="1" thickBot="1">
      <c r="B3" s="840"/>
      <c r="C3" s="841"/>
      <c r="D3" s="814" t="s">
        <v>4</v>
      </c>
      <c r="E3" s="803"/>
      <c r="F3" s="802" t="s">
        <v>23</v>
      </c>
      <c r="G3" s="804"/>
      <c r="H3" s="803" t="s">
        <v>24</v>
      </c>
      <c r="I3" s="813"/>
      <c r="J3" s="840"/>
      <c r="K3" s="841"/>
      <c r="L3" s="814" t="s">
        <v>4</v>
      </c>
      <c r="M3" s="803"/>
      <c r="N3" s="802" t="s">
        <v>8</v>
      </c>
      <c r="O3" s="804"/>
      <c r="P3" s="802" t="s">
        <v>134</v>
      </c>
      <c r="Q3" s="804"/>
      <c r="R3" s="803" t="s">
        <v>9</v>
      </c>
      <c r="S3" s="813"/>
    </row>
    <row r="4" spans="1:19" ht="12.75" customHeight="1">
      <c r="B4" s="300" t="s">
        <v>7</v>
      </c>
      <c r="C4" s="337"/>
      <c r="D4" s="302"/>
      <c r="E4" s="408"/>
      <c r="F4" s="304"/>
      <c r="G4" s="409"/>
      <c r="H4" s="337"/>
      <c r="I4" s="410"/>
      <c r="J4" s="302"/>
      <c r="K4" s="410"/>
      <c r="L4" s="302"/>
      <c r="M4" s="408"/>
      <c r="N4" s="304"/>
      <c r="O4" s="409"/>
      <c r="P4" s="304"/>
      <c r="Q4" s="409"/>
      <c r="R4" s="306"/>
      <c r="S4" s="308"/>
    </row>
    <row r="5" spans="1:19" ht="12.75" customHeight="1">
      <c r="A5" s="299">
        <v>23</v>
      </c>
      <c r="B5" s="851">
        <v>44727</v>
      </c>
      <c r="C5" s="852"/>
      <c r="D5" s="411">
        <v>159200.61739982999</v>
      </c>
      <c r="E5" s="412">
        <v>0</v>
      </c>
      <c r="F5" s="413">
        <v>72163.967999999993</v>
      </c>
      <c r="G5" s="414">
        <v>0</v>
      </c>
      <c r="H5" s="415">
        <v>87036.649399829999</v>
      </c>
      <c r="I5" s="416">
        <v>0</v>
      </c>
      <c r="J5" s="417">
        <v>511.15985773829772</v>
      </c>
      <c r="K5" s="416">
        <v>0</v>
      </c>
      <c r="L5" s="411">
        <v>116790.111</v>
      </c>
      <c r="M5" s="412">
        <v>0</v>
      </c>
      <c r="N5" s="413">
        <v>54992.254999999997</v>
      </c>
      <c r="O5" s="414">
        <v>0</v>
      </c>
      <c r="P5" s="413">
        <v>61022.033000000003</v>
      </c>
      <c r="Q5" s="414">
        <v>0</v>
      </c>
      <c r="R5" s="415">
        <v>775.82299999999998</v>
      </c>
      <c r="S5" s="418">
        <v>0</v>
      </c>
    </row>
    <row r="6" spans="1:19" ht="12.75" customHeight="1">
      <c r="A6" s="299">
        <v>22</v>
      </c>
      <c r="B6" s="851">
        <v>44757</v>
      </c>
      <c r="C6" s="852"/>
      <c r="D6" s="411">
        <v>169022.75567989377</v>
      </c>
      <c r="E6" s="412">
        <v>0</v>
      </c>
      <c r="F6" s="413">
        <v>84632.085000000036</v>
      </c>
      <c r="G6" s="414">
        <v>0</v>
      </c>
      <c r="H6" s="415">
        <v>84390.670679893738</v>
      </c>
      <c r="I6" s="416">
        <v>0</v>
      </c>
      <c r="J6" s="417">
        <v>535</v>
      </c>
      <c r="K6" s="416">
        <v>0</v>
      </c>
      <c r="L6" s="411">
        <v>119150.469</v>
      </c>
      <c r="M6" s="412">
        <v>0</v>
      </c>
      <c r="N6" s="413">
        <v>55425.396999999997</v>
      </c>
      <c r="O6" s="414">
        <v>0</v>
      </c>
      <c r="P6" s="413">
        <v>63203.720999999998</v>
      </c>
      <c r="Q6" s="414">
        <v>0</v>
      </c>
      <c r="R6" s="415">
        <v>521.351</v>
      </c>
      <c r="S6" s="418">
        <v>0</v>
      </c>
    </row>
    <row r="7" spans="1:19" ht="12.75" customHeight="1">
      <c r="A7" s="299">
        <v>21</v>
      </c>
      <c r="B7" s="851">
        <v>44788</v>
      </c>
      <c r="C7" s="852"/>
      <c r="D7" s="411">
        <v>165375.1712399603</v>
      </c>
      <c r="E7" s="412">
        <v>0</v>
      </c>
      <c r="F7" s="413">
        <v>83142.358999999997</v>
      </c>
      <c r="G7" s="414">
        <v>0</v>
      </c>
      <c r="H7" s="415">
        <v>82232.812239960302</v>
      </c>
      <c r="I7" s="416">
        <v>0</v>
      </c>
      <c r="J7" s="417">
        <v>570</v>
      </c>
      <c r="K7" s="416">
        <v>0</v>
      </c>
      <c r="L7" s="411">
        <v>123363.114</v>
      </c>
      <c r="M7" s="412">
        <v>0</v>
      </c>
      <c r="N7" s="413">
        <v>60043.201710000001</v>
      </c>
      <c r="O7" s="414">
        <v>0</v>
      </c>
      <c r="P7" s="413">
        <v>62849.541590000001</v>
      </c>
      <c r="Q7" s="414">
        <v>0</v>
      </c>
      <c r="R7" s="415">
        <v>470.37</v>
      </c>
      <c r="S7" s="418">
        <v>0</v>
      </c>
    </row>
    <row r="8" spans="1:19" ht="12.75" customHeight="1">
      <c r="A8" s="299">
        <v>20</v>
      </c>
      <c r="B8" s="851">
        <v>44819</v>
      </c>
      <c r="C8" s="852"/>
      <c r="D8" s="411">
        <v>164227.36058984135</v>
      </c>
      <c r="E8" s="412">
        <v>0</v>
      </c>
      <c r="F8" s="413">
        <v>79149.197</v>
      </c>
      <c r="G8" s="414">
        <v>0</v>
      </c>
      <c r="H8" s="415">
        <v>85078.163589841366</v>
      </c>
      <c r="I8" s="416">
        <v>0</v>
      </c>
      <c r="J8" s="417">
        <v>589.4285602885858</v>
      </c>
      <c r="K8" s="416">
        <v>0</v>
      </c>
      <c r="L8" s="411">
        <v>122531.577</v>
      </c>
      <c r="M8" s="412">
        <v>0</v>
      </c>
      <c r="N8" s="413">
        <v>58290.537340000003</v>
      </c>
      <c r="O8" s="414">
        <v>0</v>
      </c>
      <c r="P8" s="413">
        <v>63728.345110000002</v>
      </c>
      <c r="Q8" s="414">
        <v>0</v>
      </c>
      <c r="R8" s="415">
        <v>512.69299999999998</v>
      </c>
      <c r="S8" s="418">
        <v>0</v>
      </c>
    </row>
    <row r="9" spans="1:19" ht="12.75" customHeight="1">
      <c r="A9" s="299">
        <v>19</v>
      </c>
      <c r="B9" s="851">
        <v>44849</v>
      </c>
      <c r="C9" s="852"/>
      <c r="D9" s="411">
        <v>164670.1960850826</v>
      </c>
      <c r="E9" s="412">
        <v>0</v>
      </c>
      <c r="F9" s="413">
        <v>65539.338000000003</v>
      </c>
      <c r="G9" s="414">
        <v>0</v>
      </c>
      <c r="H9" s="415">
        <v>99130.858085082597</v>
      </c>
      <c r="I9" s="416">
        <v>0</v>
      </c>
      <c r="J9" s="417">
        <v>596.73661803472862</v>
      </c>
      <c r="K9" s="416">
        <v>0</v>
      </c>
      <c r="L9" s="411">
        <v>119118.976</v>
      </c>
      <c r="M9" s="412">
        <v>0</v>
      </c>
      <c r="N9" s="413">
        <v>57842.695900000006</v>
      </c>
      <c r="O9" s="414">
        <v>0</v>
      </c>
      <c r="P9" s="413">
        <v>60776.152860000002</v>
      </c>
      <c r="Q9" s="414">
        <v>0</v>
      </c>
      <c r="R9" s="415">
        <v>500.125</v>
      </c>
      <c r="S9" s="418">
        <v>0</v>
      </c>
    </row>
    <row r="10" spans="1:19" ht="12.75" customHeight="1">
      <c r="A10" s="299">
        <v>18</v>
      </c>
      <c r="B10" s="851">
        <v>44880</v>
      </c>
      <c r="C10" s="852"/>
      <c r="D10" s="411">
        <v>159956.57962452096</v>
      </c>
      <c r="E10" s="412">
        <v>0</v>
      </c>
      <c r="F10" s="413">
        <v>65046.188999999984</v>
      </c>
      <c r="G10" s="414">
        <v>0</v>
      </c>
      <c r="H10" s="415">
        <v>94910.390624520966</v>
      </c>
      <c r="I10" s="416">
        <v>0</v>
      </c>
      <c r="J10" s="417">
        <v>601.32499285213646</v>
      </c>
      <c r="K10" s="416">
        <v>0</v>
      </c>
      <c r="L10" s="411">
        <v>121141.092</v>
      </c>
      <c r="M10" s="412">
        <v>0</v>
      </c>
      <c r="N10" s="413">
        <v>57131.383699999998</v>
      </c>
      <c r="O10" s="414">
        <v>0</v>
      </c>
      <c r="P10" s="413">
        <v>63493.508860000002</v>
      </c>
      <c r="Q10" s="414">
        <v>0</v>
      </c>
      <c r="R10" s="415">
        <v>516.19799999999998</v>
      </c>
      <c r="S10" s="418">
        <v>0</v>
      </c>
    </row>
    <row r="11" spans="1:19" ht="12.75" customHeight="1">
      <c r="A11" s="299">
        <v>17</v>
      </c>
      <c r="B11" s="851">
        <v>44910</v>
      </c>
      <c r="C11" s="852"/>
      <c r="D11" s="411">
        <v>168874.25280018247</v>
      </c>
      <c r="E11" s="412">
        <v>0</v>
      </c>
      <c r="F11" s="413">
        <v>83979.393000000011</v>
      </c>
      <c r="G11" s="414">
        <v>0</v>
      </c>
      <c r="H11" s="415">
        <v>84894.859800182443</v>
      </c>
      <c r="I11" s="416">
        <v>0</v>
      </c>
      <c r="J11" s="417">
        <v>604.3247186762469</v>
      </c>
      <c r="K11" s="416">
        <v>0</v>
      </c>
      <c r="L11" s="411">
        <v>118313.24099999999</v>
      </c>
      <c r="M11" s="412">
        <v>0</v>
      </c>
      <c r="N11" s="413">
        <v>55428.937790000004</v>
      </c>
      <c r="O11" s="414">
        <v>0</v>
      </c>
      <c r="P11" s="413">
        <v>62414.486409999998</v>
      </c>
      <c r="Q11" s="414">
        <v>0</v>
      </c>
      <c r="R11" s="415">
        <v>469.82</v>
      </c>
      <c r="S11" s="418">
        <v>0</v>
      </c>
    </row>
    <row r="12" spans="1:19" ht="12.75" customHeight="1">
      <c r="A12" s="299">
        <v>16</v>
      </c>
      <c r="B12" s="851">
        <v>44941</v>
      </c>
      <c r="C12" s="852"/>
      <c r="D12" s="411">
        <v>164320.90461000538</v>
      </c>
      <c r="E12" s="412">
        <v>0</v>
      </c>
      <c r="F12" s="413">
        <v>91291.481</v>
      </c>
      <c r="G12" s="414">
        <v>0</v>
      </c>
      <c r="H12" s="415">
        <v>73029.423610005382</v>
      </c>
      <c r="I12" s="416">
        <v>0</v>
      </c>
      <c r="J12" s="417">
        <v>625.73229760924835</v>
      </c>
      <c r="K12" s="416">
        <v>0</v>
      </c>
      <c r="L12" s="411">
        <v>117885.772</v>
      </c>
      <c r="M12" s="412">
        <v>0</v>
      </c>
      <c r="N12" s="413">
        <v>57257.443690000015</v>
      </c>
      <c r="O12" s="414">
        <v>0</v>
      </c>
      <c r="P12" s="413">
        <v>60125.308259999998</v>
      </c>
      <c r="Q12" s="414">
        <v>0</v>
      </c>
      <c r="R12" s="415">
        <v>503.024</v>
      </c>
      <c r="S12" s="418">
        <v>0</v>
      </c>
    </row>
    <row r="13" spans="1:19" ht="12.75" customHeight="1">
      <c r="A13" s="299">
        <v>15</v>
      </c>
      <c r="B13" s="851">
        <v>44972</v>
      </c>
      <c r="C13" s="852"/>
      <c r="D13" s="411">
        <v>151505.68486995302</v>
      </c>
      <c r="E13" s="412">
        <v>0</v>
      </c>
      <c r="F13" s="413">
        <v>92576.432999999975</v>
      </c>
      <c r="G13" s="414">
        <v>0</v>
      </c>
      <c r="H13" s="415">
        <v>58929.251869953048</v>
      </c>
      <c r="I13" s="416">
        <v>0</v>
      </c>
      <c r="J13" s="417">
        <v>629.62414226221267</v>
      </c>
      <c r="K13" s="416">
        <v>0</v>
      </c>
      <c r="L13" s="411">
        <v>111360.95600000001</v>
      </c>
      <c r="M13" s="412">
        <v>0</v>
      </c>
      <c r="N13" s="413">
        <v>55119.114520000003</v>
      </c>
      <c r="O13" s="414">
        <v>0</v>
      </c>
      <c r="P13" s="413">
        <v>55747.282289999996</v>
      </c>
      <c r="Q13" s="414">
        <v>0</v>
      </c>
      <c r="R13" s="415">
        <v>494.55599999999998</v>
      </c>
      <c r="S13" s="418">
        <v>0</v>
      </c>
    </row>
    <row r="14" spans="1:19" ht="12.75" customHeight="1">
      <c r="A14" s="299">
        <v>14</v>
      </c>
      <c r="B14" s="851">
        <v>45000</v>
      </c>
      <c r="C14" s="852"/>
      <c r="D14" s="411">
        <v>169356.32826997017</v>
      </c>
      <c r="E14" s="412">
        <v>0</v>
      </c>
      <c r="F14" s="413">
        <v>103557.64100000003</v>
      </c>
      <c r="G14" s="414">
        <v>0</v>
      </c>
      <c r="H14" s="415">
        <v>65798.687269970134</v>
      </c>
      <c r="I14" s="416">
        <v>0</v>
      </c>
      <c r="J14" s="417">
        <v>619.63088251983879</v>
      </c>
      <c r="K14" s="416">
        <v>0</v>
      </c>
      <c r="L14" s="411">
        <v>116027.488</v>
      </c>
      <c r="M14" s="412">
        <v>0</v>
      </c>
      <c r="N14" s="413">
        <v>54842.711989999989</v>
      </c>
      <c r="O14" s="414">
        <v>0</v>
      </c>
      <c r="P14" s="413">
        <v>60702.320810000005</v>
      </c>
      <c r="Q14" s="414">
        <v>0</v>
      </c>
      <c r="R14" s="415">
        <v>482.45600000000002</v>
      </c>
      <c r="S14" s="418">
        <v>0</v>
      </c>
    </row>
    <row r="15" spans="1:19" ht="12.75" customHeight="1">
      <c r="A15" s="299">
        <v>13</v>
      </c>
      <c r="B15" s="851">
        <v>45031</v>
      </c>
      <c r="C15" s="852"/>
      <c r="D15" s="411">
        <v>161428.45827999996</v>
      </c>
      <c r="E15" s="412">
        <v>0</v>
      </c>
      <c r="F15" s="413">
        <v>104149.44699999999</v>
      </c>
      <c r="G15" s="414">
        <v>0</v>
      </c>
      <c r="H15" s="415">
        <v>57279.011279999977</v>
      </c>
      <c r="I15" s="416">
        <v>0</v>
      </c>
      <c r="J15" s="417">
        <v>624.07879881748954</v>
      </c>
      <c r="K15" s="416">
        <v>0</v>
      </c>
      <c r="L15" s="411">
        <v>116394.069</v>
      </c>
      <c r="M15" s="412">
        <v>0</v>
      </c>
      <c r="N15" s="413">
        <v>56061.125</v>
      </c>
      <c r="O15" s="414">
        <v>0</v>
      </c>
      <c r="P15" s="413">
        <v>59856.212</v>
      </c>
      <c r="Q15" s="414">
        <v>0</v>
      </c>
      <c r="R15" s="415">
        <v>476.73200000000003</v>
      </c>
      <c r="S15" s="418">
        <v>0</v>
      </c>
    </row>
    <row r="16" spans="1:19" ht="12.75" customHeight="1">
      <c r="A16" s="299">
        <v>12</v>
      </c>
      <c r="B16" s="851">
        <v>45061</v>
      </c>
      <c r="C16" s="852"/>
      <c r="D16" s="411">
        <v>168240.46035500002</v>
      </c>
      <c r="E16" s="412">
        <v>0</v>
      </c>
      <c r="F16" s="413">
        <v>102506.78500000002</v>
      </c>
      <c r="G16" s="414">
        <v>0</v>
      </c>
      <c r="H16" s="415">
        <v>65733.675354999999</v>
      </c>
      <c r="I16" s="416">
        <v>0</v>
      </c>
      <c r="J16" s="417">
        <v>611.24215742368244</v>
      </c>
      <c r="K16" s="416">
        <v>0</v>
      </c>
      <c r="L16" s="411">
        <v>117277.43700000001</v>
      </c>
      <c r="M16" s="412">
        <v>0</v>
      </c>
      <c r="N16" s="413">
        <v>54530.921000000002</v>
      </c>
      <c r="O16" s="414">
        <v>0</v>
      </c>
      <c r="P16" s="413">
        <v>62194.142999999996</v>
      </c>
      <c r="Q16" s="414">
        <v>0</v>
      </c>
      <c r="R16" s="415">
        <v>552.37300000000005</v>
      </c>
      <c r="S16" s="418">
        <v>0</v>
      </c>
    </row>
    <row r="17" spans="1:19" ht="12.75" customHeight="1">
      <c r="A17" s="299">
        <v>11</v>
      </c>
      <c r="B17" s="851">
        <v>45092</v>
      </c>
      <c r="C17" s="852"/>
      <c r="D17" s="411">
        <v>152435.04475999987</v>
      </c>
      <c r="E17" s="412">
        <v>0</v>
      </c>
      <c r="F17" s="413">
        <v>77838.070999999996</v>
      </c>
      <c r="G17" s="414">
        <v>0</v>
      </c>
      <c r="H17" s="415">
        <v>74596.973759999877</v>
      </c>
      <c r="I17" s="416">
        <v>0</v>
      </c>
      <c r="J17" s="417">
        <v>613.27356187806208</v>
      </c>
      <c r="K17" s="416">
        <v>0</v>
      </c>
      <c r="L17" s="411">
        <v>111086.147</v>
      </c>
      <c r="M17" s="412">
        <v>0</v>
      </c>
      <c r="N17" s="413">
        <v>54568.756999999998</v>
      </c>
      <c r="O17" s="414">
        <v>0</v>
      </c>
      <c r="P17" s="413">
        <v>55917.152999999998</v>
      </c>
      <c r="Q17" s="414">
        <v>0</v>
      </c>
      <c r="R17" s="415">
        <v>600.23699999999997</v>
      </c>
      <c r="S17" s="418">
        <v>0</v>
      </c>
    </row>
    <row r="18" spans="1:19" ht="12.75" customHeight="1">
      <c r="A18" s="299">
        <v>10</v>
      </c>
      <c r="B18" s="851">
        <v>45122</v>
      </c>
      <c r="C18" s="852"/>
      <c r="D18" s="411">
        <v>160067.21618999995</v>
      </c>
      <c r="E18" s="412">
        <v>0</v>
      </c>
      <c r="F18" s="413">
        <v>75211.300999999978</v>
      </c>
      <c r="G18" s="414">
        <v>0</v>
      </c>
      <c r="H18" s="415">
        <v>84855.915189999956</v>
      </c>
      <c r="I18" s="416">
        <v>0</v>
      </c>
      <c r="J18" s="417">
        <v>609.60673352531933</v>
      </c>
      <c r="K18" s="416">
        <v>0</v>
      </c>
      <c r="L18" s="411">
        <v>112193.20700000001</v>
      </c>
      <c r="M18" s="412">
        <v>0</v>
      </c>
      <c r="N18" s="413">
        <v>52922.635000000002</v>
      </c>
      <c r="O18" s="414">
        <v>0</v>
      </c>
      <c r="P18" s="413">
        <v>58630.197</v>
      </c>
      <c r="Q18" s="414">
        <v>0</v>
      </c>
      <c r="R18" s="415">
        <v>640.37499999999977</v>
      </c>
      <c r="S18" s="418">
        <v>0</v>
      </c>
    </row>
    <row r="19" spans="1:19" ht="12.75" customHeight="1">
      <c r="A19" s="299">
        <v>9</v>
      </c>
      <c r="B19" s="851">
        <v>45153</v>
      </c>
      <c r="C19" s="852"/>
      <c r="D19" s="411">
        <v>166585.78282000017</v>
      </c>
      <c r="E19" s="412">
        <v>0</v>
      </c>
      <c r="F19" s="413">
        <v>77186.317000000039</v>
      </c>
      <c r="G19" s="414">
        <v>0</v>
      </c>
      <c r="H19" s="415">
        <v>89399.465820000085</v>
      </c>
      <c r="I19" s="416">
        <v>0</v>
      </c>
      <c r="J19" s="417">
        <v>615.05319291665876</v>
      </c>
      <c r="K19" s="416">
        <v>0</v>
      </c>
      <c r="L19" s="411">
        <v>113888.84799999998</v>
      </c>
      <c r="M19" s="412">
        <v>0</v>
      </c>
      <c r="N19" s="413">
        <v>53406.262000000002</v>
      </c>
      <c r="O19" s="414">
        <v>0</v>
      </c>
      <c r="P19" s="413">
        <v>59917.057999999997</v>
      </c>
      <c r="Q19" s="414">
        <v>0</v>
      </c>
      <c r="R19" s="415">
        <v>565.52799999999991</v>
      </c>
      <c r="S19" s="418">
        <v>0</v>
      </c>
    </row>
    <row r="20" spans="1:19" ht="12.75" customHeight="1">
      <c r="A20" s="299">
        <v>8</v>
      </c>
      <c r="B20" s="851">
        <v>45184</v>
      </c>
      <c r="C20" s="852"/>
      <c r="D20" s="411">
        <v>161636.14397999999</v>
      </c>
      <c r="E20" s="412">
        <v>0</v>
      </c>
      <c r="F20" s="413">
        <v>63862.286999999968</v>
      </c>
      <c r="G20" s="414">
        <v>0</v>
      </c>
      <c r="H20" s="415">
        <v>97773.856980000026</v>
      </c>
      <c r="I20" s="416">
        <v>0</v>
      </c>
      <c r="J20" s="417">
        <v>620.79277601434706</v>
      </c>
      <c r="K20" s="416">
        <v>0</v>
      </c>
      <c r="L20" s="411">
        <v>113949.285</v>
      </c>
      <c r="M20" s="412">
        <v>0</v>
      </c>
      <c r="N20" s="413">
        <v>55184.521999999997</v>
      </c>
      <c r="O20" s="414">
        <v>0</v>
      </c>
      <c r="P20" s="413">
        <v>58150.141000000003</v>
      </c>
      <c r="Q20" s="414">
        <v>0</v>
      </c>
      <c r="R20" s="415">
        <v>614.62199999999996</v>
      </c>
      <c r="S20" s="418">
        <v>0</v>
      </c>
    </row>
    <row r="21" spans="1:19" ht="12.75" customHeight="1">
      <c r="A21" s="299">
        <v>7</v>
      </c>
      <c r="B21" s="851">
        <v>45214</v>
      </c>
      <c r="C21" s="852"/>
      <c r="D21" s="411">
        <v>163661.4081899999</v>
      </c>
      <c r="E21" s="412">
        <v>0</v>
      </c>
      <c r="F21" s="413">
        <v>58070.869000000021</v>
      </c>
      <c r="G21" s="414">
        <v>0</v>
      </c>
      <c r="H21" s="415">
        <v>105590.53918999988</v>
      </c>
      <c r="I21" s="416">
        <v>0</v>
      </c>
      <c r="J21" s="417">
        <v>618.34709121585763</v>
      </c>
      <c r="K21" s="416">
        <v>0</v>
      </c>
      <c r="L21" s="411">
        <v>116819.6</v>
      </c>
      <c r="M21" s="412">
        <v>0</v>
      </c>
      <c r="N21" s="413">
        <v>55520.413</v>
      </c>
      <c r="O21" s="414">
        <v>0</v>
      </c>
      <c r="P21" s="413">
        <v>60580.525000000001</v>
      </c>
      <c r="Q21" s="414">
        <v>0</v>
      </c>
      <c r="R21" s="415">
        <v>718.66200000000003</v>
      </c>
      <c r="S21" s="418">
        <v>0</v>
      </c>
    </row>
    <row r="22" spans="1:19" ht="12.75" customHeight="1">
      <c r="A22" s="299">
        <v>6</v>
      </c>
      <c r="B22" s="851">
        <v>45245</v>
      </c>
      <c r="C22" s="852"/>
      <c r="D22" s="411">
        <v>164902.5531900003</v>
      </c>
      <c r="E22" s="412">
        <v>0</v>
      </c>
      <c r="F22" s="413">
        <v>63120.948999999993</v>
      </c>
      <c r="G22" s="414">
        <v>0</v>
      </c>
      <c r="H22" s="415">
        <v>101781.6041900003</v>
      </c>
      <c r="I22" s="416">
        <v>0</v>
      </c>
      <c r="J22" s="417">
        <v>616.39425678726741</v>
      </c>
      <c r="K22" s="416">
        <v>0</v>
      </c>
      <c r="L22" s="411">
        <v>116518.651</v>
      </c>
      <c r="M22" s="412">
        <v>0</v>
      </c>
      <c r="N22" s="413">
        <v>53945.796999999999</v>
      </c>
      <c r="O22" s="414">
        <v>0</v>
      </c>
      <c r="P22" s="413">
        <v>61884.93</v>
      </c>
      <c r="Q22" s="414">
        <v>0</v>
      </c>
      <c r="R22" s="415">
        <v>687.92399999999998</v>
      </c>
      <c r="S22" s="418">
        <v>0</v>
      </c>
    </row>
    <row r="23" spans="1:19" ht="12.75" customHeight="1">
      <c r="A23" s="299">
        <v>5</v>
      </c>
      <c r="B23" s="851">
        <v>45275</v>
      </c>
      <c r="C23" s="852"/>
      <c r="D23" s="411">
        <v>169212.77626999983</v>
      </c>
      <c r="E23" s="412">
        <v>0</v>
      </c>
      <c r="F23" s="413">
        <v>73256.587</v>
      </c>
      <c r="G23" s="414">
        <v>0</v>
      </c>
      <c r="H23" s="415">
        <v>95956.189269999828</v>
      </c>
      <c r="I23" s="416">
        <v>0</v>
      </c>
      <c r="J23" s="417">
        <v>620.9725199901668</v>
      </c>
      <c r="K23" s="416">
        <v>0</v>
      </c>
      <c r="L23" s="411">
        <v>114312.07699999999</v>
      </c>
      <c r="M23" s="412">
        <v>0</v>
      </c>
      <c r="N23" s="413">
        <v>53821.589</v>
      </c>
      <c r="O23" s="414">
        <v>0</v>
      </c>
      <c r="P23" s="413">
        <v>59874.294999999998</v>
      </c>
      <c r="Q23" s="414">
        <v>0</v>
      </c>
      <c r="R23" s="415">
        <v>616.19299999999998</v>
      </c>
      <c r="S23" s="418">
        <v>0</v>
      </c>
    </row>
    <row r="24" spans="1:19" ht="12.75" customHeight="1">
      <c r="A24" s="299">
        <v>4</v>
      </c>
      <c r="B24" s="851">
        <v>45306</v>
      </c>
      <c r="C24" s="852"/>
      <c r="D24" s="411">
        <v>169180.41749000005</v>
      </c>
      <c r="E24" s="412">
        <v>0</v>
      </c>
      <c r="F24" s="413">
        <v>98356.946999999971</v>
      </c>
      <c r="G24" s="414">
        <v>0</v>
      </c>
      <c r="H24" s="415">
        <v>70823.47049000008</v>
      </c>
      <c r="I24" s="416">
        <v>0</v>
      </c>
      <c r="J24" s="417">
        <v>616.8480483591344</v>
      </c>
      <c r="K24" s="416">
        <v>0</v>
      </c>
      <c r="L24" s="411">
        <v>120611.91899999999</v>
      </c>
      <c r="M24" s="412">
        <v>0</v>
      </c>
      <c r="N24" s="413">
        <v>57468.883999999998</v>
      </c>
      <c r="O24" s="414">
        <v>0</v>
      </c>
      <c r="P24" s="413">
        <v>62520.999000000003</v>
      </c>
      <c r="Q24" s="414">
        <v>0</v>
      </c>
      <c r="R24" s="415">
        <v>622.03599999999994</v>
      </c>
      <c r="S24" s="418">
        <v>0</v>
      </c>
    </row>
    <row r="25" spans="1:19" ht="12.75" customHeight="1">
      <c r="A25" s="299">
        <v>3</v>
      </c>
      <c r="B25" s="851">
        <v>45337</v>
      </c>
      <c r="C25" s="852"/>
      <c r="D25" s="411">
        <v>159291.85547999994</v>
      </c>
      <c r="E25" s="412">
        <v>0</v>
      </c>
      <c r="F25" s="413">
        <v>98641.474000000017</v>
      </c>
      <c r="G25" s="414">
        <v>0</v>
      </c>
      <c r="H25" s="415">
        <v>60650.381479999924</v>
      </c>
      <c r="I25" s="416">
        <v>0</v>
      </c>
      <c r="J25" s="417">
        <v>615.46680494034615</v>
      </c>
      <c r="K25" s="416">
        <v>0</v>
      </c>
      <c r="L25" s="411">
        <v>115927.1</v>
      </c>
      <c r="M25" s="412">
        <v>0</v>
      </c>
      <c r="N25" s="413">
        <v>56134.620999999999</v>
      </c>
      <c r="O25" s="414">
        <v>0</v>
      </c>
      <c r="P25" s="413">
        <v>59104.137000000002</v>
      </c>
      <c r="Q25" s="414">
        <v>0</v>
      </c>
      <c r="R25" s="415">
        <v>688.34199999999998</v>
      </c>
      <c r="S25" s="418">
        <v>0</v>
      </c>
    </row>
    <row r="26" spans="1:19" ht="12.75" customHeight="1">
      <c r="A26" s="299">
        <v>2</v>
      </c>
      <c r="B26" s="851">
        <v>45366</v>
      </c>
      <c r="C26" s="852"/>
      <c r="D26" s="411">
        <v>167059.65118999992</v>
      </c>
      <c r="E26" s="412">
        <v>0</v>
      </c>
      <c r="F26" s="413">
        <v>99955.368999999992</v>
      </c>
      <c r="G26" s="414">
        <v>0</v>
      </c>
      <c r="H26" s="415">
        <v>67104.282189999925</v>
      </c>
      <c r="I26" s="416">
        <v>0</v>
      </c>
      <c r="J26" s="417">
        <v>622.61279004648429</v>
      </c>
      <c r="K26" s="416">
        <v>0</v>
      </c>
      <c r="L26" s="411">
        <v>116859.372</v>
      </c>
      <c r="M26" s="412">
        <v>0</v>
      </c>
      <c r="N26" s="413">
        <v>54675.065999999999</v>
      </c>
      <c r="O26" s="414">
        <v>0</v>
      </c>
      <c r="P26" s="413">
        <v>61566.777999999998</v>
      </c>
      <c r="Q26" s="414">
        <v>0</v>
      </c>
      <c r="R26" s="415">
        <v>617.52800000000002</v>
      </c>
      <c r="S26" s="418">
        <v>0</v>
      </c>
    </row>
    <row r="27" spans="1:19" ht="12.75" customHeight="1">
      <c r="A27" s="299">
        <v>1</v>
      </c>
      <c r="B27" s="851">
        <v>45397</v>
      </c>
      <c r="C27" s="852"/>
      <c r="D27" s="411">
        <v>165986.87833000015</v>
      </c>
      <c r="E27" s="412">
        <v>0</v>
      </c>
      <c r="F27" s="413">
        <v>96924.854000000021</v>
      </c>
      <c r="G27" s="414">
        <v>0</v>
      </c>
      <c r="H27" s="415">
        <v>69062.024330000131</v>
      </c>
      <c r="I27" s="416">
        <v>0</v>
      </c>
      <c r="J27" s="417">
        <v>625.40953803747595</v>
      </c>
      <c r="K27" s="416">
        <v>0</v>
      </c>
      <c r="L27" s="411">
        <v>126256.497</v>
      </c>
      <c r="M27" s="412">
        <v>0</v>
      </c>
      <c r="N27" s="413">
        <v>53980.25</v>
      </c>
      <c r="O27" s="414">
        <v>0</v>
      </c>
      <c r="P27" s="413">
        <v>71679.168000000005</v>
      </c>
      <c r="Q27" s="414">
        <v>0</v>
      </c>
      <c r="R27" s="415">
        <v>597.07900000000018</v>
      </c>
      <c r="S27" s="418">
        <v>0</v>
      </c>
    </row>
    <row r="28" spans="1:19" ht="12.75" customHeight="1">
      <c r="A28" s="299">
        <v>0</v>
      </c>
      <c r="B28" s="851">
        <v>45427</v>
      </c>
      <c r="C28" s="852"/>
      <c r="D28" s="411">
        <v>171603.62413000007</v>
      </c>
      <c r="E28" s="412">
        <v>0</v>
      </c>
      <c r="F28" s="413">
        <v>98917.731000000058</v>
      </c>
      <c r="G28" s="414">
        <v>0</v>
      </c>
      <c r="H28" s="415">
        <v>72685.893130000011</v>
      </c>
      <c r="I28" s="416">
        <v>0</v>
      </c>
      <c r="J28" s="417">
        <v>630.23605963830596</v>
      </c>
      <c r="K28" s="416">
        <v>0</v>
      </c>
      <c r="L28" s="411">
        <v>128886.29000000001</v>
      </c>
      <c r="M28" s="412">
        <v>0</v>
      </c>
      <c r="N28" s="413">
        <v>53784.459000000003</v>
      </c>
      <c r="O28" s="414">
        <v>0</v>
      </c>
      <c r="P28" s="413">
        <v>74350.226999999999</v>
      </c>
      <c r="Q28" s="414">
        <v>0</v>
      </c>
      <c r="R28" s="415">
        <v>751.60400000000004</v>
      </c>
      <c r="S28" s="418">
        <v>0</v>
      </c>
    </row>
    <row r="29" spans="1:19" ht="12.75" customHeight="1">
      <c r="B29" s="393"/>
      <c r="C29" s="419"/>
      <c r="D29" s="411"/>
      <c r="E29" s="419"/>
      <c r="F29" s="420"/>
      <c r="G29" s="421"/>
      <c r="H29" s="419"/>
      <c r="I29" s="355"/>
      <c r="J29" s="422"/>
      <c r="K29" s="355"/>
      <c r="L29" s="422"/>
      <c r="M29" s="419"/>
      <c r="N29" s="420"/>
      <c r="O29" s="421"/>
      <c r="P29" s="314"/>
      <c r="Q29" s="423"/>
      <c r="S29" s="424"/>
    </row>
    <row r="30" spans="1:19" ht="12.75" customHeight="1">
      <c r="A30" s="299">
        <v>2023</v>
      </c>
      <c r="B30" s="844" t="s">
        <v>494</v>
      </c>
      <c r="C30" s="853"/>
      <c r="D30" s="425">
        <v>833122.42662000027</v>
      </c>
      <c r="E30" s="426"/>
      <c r="F30" s="427">
        <v>492796.375</v>
      </c>
      <c r="G30" s="428"/>
      <c r="H30" s="429">
        <v>340326.05162000004</v>
      </c>
      <c r="I30" s="430"/>
      <c r="J30" s="431">
        <v>622.11464820434935</v>
      </c>
      <c r="K30" s="430"/>
      <c r="L30" s="425">
        <v>608541.17800000007</v>
      </c>
      <c r="M30" s="432"/>
      <c r="N30" s="427">
        <v>276043.28000000003</v>
      </c>
      <c r="O30" s="428"/>
      <c r="P30" s="427">
        <v>329221.30900000001</v>
      </c>
      <c r="Q30" s="423"/>
      <c r="R30" s="429">
        <v>3276.5889999999999</v>
      </c>
      <c r="S30" s="424"/>
    </row>
    <row r="31" spans="1:19" ht="12.75" customHeight="1">
      <c r="A31" s="299">
        <v>2022</v>
      </c>
      <c r="B31" s="844" t="s">
        <v>495</v>
      </c>
      <c r="C31" s="853"/>
      <c r="D31" s="433">
        <v>814851.83638492844</v>
      </c>
      <c r="E31" s="399"/>
      <c r="F31" s="434">
        <v>494081.78700000007</v>
      </c>
      <c r="G31" s="398"/>
      <c r="H31" s="435">
        <v>320770.04938492854</v>
      </c>
      <c r="I31" s="400"/>
      <c r="J31" s="431">
        <v>622.06165572649445</v>
      </c>
      <c r="K31" s="400"/>
      <c r="L31" s="433">
        <v>578945.72200000007</v>
      </c>
      <c r="M31" s="399"/>
      <c r="N31" s="434">
        <v>277811.3162</v>
      </c>
      <c r="O31" s="398"/>
      <c r="P31" s="434">
        <v>298625.26636000001</v>
      </c>
      <c r="Q31" s="436"/>
      <c r="R31" s="435">
        <v>2509.1410000000001</v>
      </c>
      <c r="S31" s="424"/>
    </row>
    <row r="32" spans="1:19" ht="12.75" customHeight="1">
      <c r="B32" s="759" t="s">
        <v>5</v>
      </c>
      <c r="C32" s="758" t="s">
        <v>496</v>
      </c>
      <c r="D32" s="437">
        <v>2.2421978351461869E-2</v>
      </c>
      <c r="E32" s="438"/>
      <c r="F32" s="439">
        <v>-2.6016178572477733E-3</v>
      </c>
      <c r="G32" s="440"/>
      <c r="H32" s="407">
        <v>6.0965798622938161E-2</v>
      </c>
      <c r="I32" s="441"/>
      <c r="J32" s="437">
        <v>8.5188465431151883E-5</v>
      </c>
      <c r="K32" s="441"/>
      <c r="L32" s="437">
        <v>5.1119569374760809E-2</v>
      </c>
      <c r="M32" s="407"/>
      <c r="N32" s="439">
        <v>-6.3641619217812417E-3</v>
      </c>
      <c r="O32" s="440"/>
      <c r="P32" s="439">
        <v>0.10245630924985338</v>
      </c>
      <c r="Q32" s="436"/>
      <c r="R32" s="407">
        <v>0.30586085038664623</v>
      </c>
      <c r="S32" s="424"/>
    </row>
    <row r="33" spans="2:19" ht="12.75" customHeight="1" thickBot="1">
      <c r="B33" s="371"/>
      <c r="C33" s="373"/>
      <c r="D33" s="376"/>
      <c r="E33" s="373"/>
      <c r="F33" s="374"/>
      <c r="G33" s="375"/>
      <c r="H33" s="373"/>
      <c r="I33" s="372"/>
      <c r="J33" s="376"/>
      <c r="K33" s="372"/>
      <c r="L33" s="376"/>
      <c r="M33" s="373"/>
      <c r="N33" s="442"/>
      <c r="O33" s="443"/>
      <c r="P33" s="444"/>
      <c r="Q33" s="445"/>
      <c r="R33" s="324"/>
      <c r="S33" s="446"/>
    </row>
    <row r="34" spans="2:19" ht="12.75" customHeight="1">
      <c r="B34" s="326" t="s">
        <v>410</v>
      </c>
      <c r="P34" s="327" t="s">
        <v>289</v>
      </c>
    </row>
    <row r="35" spans="2:19" ht="12.75" customHeight="1">
      <c r="B35" s="328"/>
    </row>
  </sheetData>
  <mergeCells count="38">
    <mergeCell ref="B10:C10"/>
    <mergeCell ref="B8:C8"/>
    <mergeCell ref="B9:C9"/>
    <mergeCell ref="B18:C18"/>
    <mergeCell ref="B31:C31"/>
    <mergeCell ref="B14:C14"/>
    <mergeCell ref="B19:C19"/>
    <mergeCell ref="B20:C20"/>
    <mergeCell ref="B12:C12"/>
    <mergeCell ref="B13:C13"/>
    <mergeCell ref="B5:C5"/>
    <mergeCell ref="B15:C15"/>
    <mergeCell ref="B16:C16"/>
    <mergeCell ref="B30:C30"/>
    <mergeCell ref="B21:C21"/>
    <mergeCell ref="B26:C26"/>
    <mergeCell ref="B27:C27"/>
    <mergeCell ref="B22:C22"/>
    <mergeCell ref="B23:C23"/>
    <mergeCell ref="B24:C24"/>
    <mergeCell ref="B25:C25"/>
    <mergeCell ref="B28:C28"/>
    <mergeCell ref="B17:C17"/>
    <mergeCell ref="B11:C11"/>
    <mergeCell ref="B6:C6"/>
    <mergeCell ref="B7:C7"/>
    <mergeCell ref="B1:S1"/>
    <mergeCell ref="R3:S3"/>
    <mergeCell ref="D2:I2"/>
    <mergeCell ref="J2:K3"/>
    <mergeCell ref="P3:Q3"/>
    <mergeCell ref="L2:S2"/>
    <mergeCell ref="F3:G3"/>
    <mergeCell ref="N3:O3"/>
    <mergeCell ref="H3:I3"/>
    <mergeCell ref="D3:E3"/>
    <mergeCell ref="L3:M3"/>
    <mergeCell ref="B2:C3"/>
  </mergeCells>
  <phoneticPr fontId="0" type="noConversion"/>
  <conditionalFormatting sqref="J32 F32 H32 L32 N32 P32 D32 R32">
    <cfRule type="cellIs" dxfId="14" priority="10" operator="lessThan">
      <formula>0</formula>
    </cfRule>
  </conditionalFormatting>
  <printOptions horizontalCentered="1" verticalCentered="1"/>
  <pageMargins left="0" right="0" top="0.98425196850393704" bottom="0.39370078740157483" header="0" footer="0"/>
  <pageSetup paperSize="9" scale="80" firstPageNumber="18" orientation="portrait" useFirstPageNumber="1" r:id="rId1"/>
  <headerFooter>
    <oddHeader>&amp;L&amp;G&amp;R&amp;G</oddHeader>
    <oddFooter xml:space="preserve">&amp;C&amp;"Arial Black,Normal"&amp;12 &amp;K03+00025&amp;R&amp;"Arial Black,Gras"&amp;14&amp;K03+000Janvier 2024 | N°53&amp;G            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MSWordArt.2" shapeId="2068" r:id="rId5">
          <objectPr defaultSize="0" autoPict="0" r:id="rId6">
            <anchor moveWithCells="1" sizeWithCells="1">
              <from>
                <xdr:col>2</xdr:col>
                <xdr:colOff>22860</xdr:colOff>
                <xdr:row>0</xdr:row>
                <xdr:rowOff>0</xdr:rowOff>
              </from>
              <to>
                <xdr:col>11</xdr:col>
                <xdr:colOff>419100</xdr:colOff>
                <xdr:row>0</xdr:row>
                <xdr:rowOff>0</xdr:rowOff>
              </to>
            </anchor>
          </objectPr>
        </oleObject>
      </mc:Choice>
      <mc:Fallback>
        <oleObject progId="MSWordArt.2" shapeId="2068" r:id="rId5"/>
      </mc:Fallback>
    </mc:AlternateContent>
    <mc:AlternateContent xmlns:mc="http://schemas.openxmlformats.org/markup-compatibility/2006">
      <mc:Choice Requires="x14">
        <oleObject progId="MSGraph.Chart.8" shapeId="2061" r:id="rId7">
          <objectPr defaultSize="0" autoPict="0" r:id="rId8">
            <anchor moveWithCells="1" sizeWithCells="1">
              <from>
                <xdr:col>9</xdr:col>
                <xdr:colOff>228600</xdr:colOff>
                <xdr:row>0</xdr:row>
                <xdr:rowOff>0</xdr:rowOff>
              </from>
              <to>
                <xdr:col>15</xdr:col>
                <xdr:colOff>22860</xdr:colOff>
                <xdr:row>0</xdr:row>
                <xdr:rowOff>0</xdr:rowOff>
              </to>
            </anchor>
          </objectPr>
        </oleObject>
      </mc:Choice>
      <mc:Fallback>
        <oleObject progId="MSGraph.Chart.8" shapeId="2061" r:id="rId7"/>
      </mc:Fallback>
    </mc:AlternateContent>
    <mc:AlternateContent xmlns:mc="http://schemas.openxmlformats.org/markup-compatibility/2006">
      <mc:Choice Requires="x14">
        <oleObject progId="MSGraph.Chart.8" shapeId="2060" r:id="rId9">
          <objectPr defaultSize="0" autoPict="0" r:id="rId10">
            <anchor moveWithCells="1" sizeWithCells="1">
              <from>
                <xdr:col>1</xdr:col>
                <xdr:colOff>68580</xdr:colOff>
                <xdr:row>0</xdr:row>
                <xdr:rowOff>0</xdr:rowOff>
              </from>
              <to>
                <xdr:col>14</xdr:col>
                <xdr:colOff>106680</xdr:colOff>
                <xdr:row>0</xdr:row>
                <xdr:rowOff>0</xdr:rowOff>
              </to>
            </anchor>
          </objectPr>
        </oleObject>
      </mc:Choice>
      <mc:Fallback>
        <oleObject progId="MSGraph.Chart.8" shapeId="2060" r:id="rId9"/>
      </mc:Fallback>
    </mc:AlternateContent>
    <mc:AlternateContent xmlns:mc="http://schemas.openxmlformats.org/markup-compatibility/2006">
      <mc:Choice Requires="x14">
        <oleObject progId="MSGraph.Chart.8" shapeId="2059" r:id="rId11">
          <objectPr defaultSize="0" autoPict="0" r:id="rId12">
            <anchor moveWithCells="1" sizeWithCells="1">
              <from>
                <xdr:col>1</xdr:col>
                <xdr:colOff>60960</xdr:colOff>
                <xdr:row>0</xdr:row>
                <xdr:rowOff>0</xdr:rowOff>
              </from>
              <to>
                <xdr:col>14</xdr:col>
                <xdr:colOff>99060</xdr:colOff>
                <xdr:row>0</xdr:row>
                <xdr:rowOff>0</xdr:rowOff>
              </to>
            </anchor>
          </objectPr>
        </oleObject>
      </mc:Choice>
      <mc:Fallback>
        <oleObject progId="MSGraph.Chart.8" shapeId="2059" r:id="rId11"/>
      </mc:Fallback>
    </mc:AlternateContent>
    <mc:AlternateContent xmlns:mc="http://schemas.openxmlformats.org/markup-compatibility/2006">
      <mc:Choice Requires="x14">
        <oleObject progId="MSGraph.Chart.8" shapeId="2071" r:id="rId13">
          <objectPr defaultSize="0" autoPict="0" r:id="rId14">
            <anchor moveWithCells="1" sizeWithCells="1">
              <from>
                <xdr:col>8</xdr:col>
                <xdr:colOff>106680</xdr:colOff>
                <xdr:row>0</xdr:row>
                <xdr:rowOff>0</xdr:rowOff>
              </from>
              <to>
                <xdr:col>14</xdr:col>
                <xdr:colOff>76200</xdr:colOff>
                <xdr:row>0</xdr:row>
                <xdr:rowOff>0</xdr:rowOff>
              </to>
            </anchor>
          </objectPr>
        </oleObject>
      </mc:Choice>
      <mc:Fallback>
        <oleObject progId="MSGraph.Chart.8" shapeId="2071" r:id="rId13"/>
      </mc:Fallback>
    </mc:AlternateContent>
    <mc:AlternateContent xmlns:mc="http://schemas.openxmlformats.org/markup-compatibility/2006">
      <mc:Choice Requires="x14">
        <oleObject progId="MSGraph.Chart.8" shapeId="2072" r:id="rId15">
          <objectPr defaultSize="0" autoPict="0" r:id="rId16">
            <anchor moveWithCells="1" sizeWithCells="1">
              <from>
                <xdr:col>8</xdr:col>
                <xdr:colOff>99060</xdr:colOff>
                <xdr:row>0</xdr:row>
                <xdr:rowOff>0</xdr:rowOff>
              </from>
              <to>
                <xdr:col>15</xdr:col>
                <xdr:colOff>22860</xdr:colOff>
                <xdr:row>0</xdr:row>
                <xdr:rowOff>0</xdr:rowOff>
              </to>
            </anchor>
          </objectPr>
        </oleObject>
      </mc:Choice>
      <mc:Fallback>
        <oleObject progId="MSGraph.Chart.8" shapeId="2072" r:id="rId15"/>
      </mc:Fallback>
    </mc:AlternateContent>
    <mc:AlternateContent xmlns:mc="http://schemas.openxmlformats.org/markup-compatibility/2006">
      <mc:Choice Requires="x14">
        <oleObject progId="MSGraph.Chart.8" shapeId="2073" r:id="rId17">
          <objectPr defaultSize="0" autoPict="0" r:id="rId1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14</xdr:col>
                <xdr:colOff>22860</xdr:colOff>
                <xdr:row>0</xdr:row>
                <xdr:rowOff>0</xdr:rowOff>
              </to>
            </anchor>
          </objectPr>
        </oleObject>
      </mc:Choice>
      <mc:Fallback>
        <oleObject progId="MSGraph.Chart.8" shapeId="2073" r:id="rId17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16">
    <tabColor rgb="FF00B0F0"/>
  </sheetPr>
  <dimension ref="A1:T34"/>
  <sheetViews>
    <sheetView showZeros="0" topLeftCell="A4" zoomScale="93" zoomScaleNormal="93" workbookViewId="0">
      <selection activeCell="B32" sqref="B32:C32"/>
    </sheetView>
  </sheetViews>
  <sheetFormatPr baseColWidth="10" defaultColWidth="8.5546875" defaultRowHeight="12.75" customHeight="1"/>
  <cols>
    <col min="1" max="1" width="4.6640625" style="299" customWidth="1"/>
    <col min="2" max="2" width="9.109375" style="33" customWidth="1"/>
    <col min="3" max="3" width="11.6640625" style="33" customWidth="1"/>
    <col min="4" max="4" width="9.6640625" style="33" customWidth="1"/>
    <col min="5" max="5" width="2.33203125" style="33" customWidth="1"/>
    <col min="6" max="6" width="8.6640625" style="33" customWidth="1"/>
    <col min="7" max="7" width="2.33203125" style="33" customWidth="1"/>
    <col min="8" max="8" width="9.6640625" style="33" customWidth="1"/>
    <col min="9" max="9" width="2.33203125" style="33" customWidth="1"/>
    <col min="10" max="10" width="11" style="33" customWidth="1"/>
    <col min="11" max="11" width="2.109375" style="33" customWidth="1"/>
    <col min="12" max="12" width="10.44140625" style="33" customWidth="1"/>
    <col min="13" max="13" width="2.33203125" style="33" customWidth="1"/>
    <col min="14" max="14" width="10.5546875" style="33" customWidth="1"/>
    <col min="15" max="15" width="2.44140625" style="33" customWidth="1"/>
    <col min="16" max="16" width="10.33203125" style="33" customWidth="1"/>
    <col min="17" max="17" width="2.33203125" style="33" customWidth="1"/>
    <col min="18" max="18" width="9.33203125" style="33" customWidth="1"/>
    <col min="19" max="19" width="2.109375" style="33" customWidth="1"/>
    <col min="20" max="16384" width="8.5546875" style="33"/>
  </cols>
  <sheetData>
    <row r="1" spans="1:19" ht="39" customHeight="1" thickBot="1">
      <c r="B1" s="817" t="s">
        <v>427</v>
      </c>
      <c r="C1" s="817"/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7"/>
      <c r="P1" s="817"/>
      <c r="Q1" s="817"/>
      <c r="R1" s="817"/>
      <c r="S1" s="817"/>
    </row>
    <row r="2" spans="1:19" ht="12.75" customHeight="1">
      <c r="B2" s="855" t="s">
        <v>6</v>
      </c>
      <c r="C2" s="856"/>
      <c r="D2" s="861" t="s">
        <v>184</v>
      </c>
      <c r="E2" s="861"/>
      <c r="F2" s="861" t="s">
        <v>96</v>
      </c>
      <c r="G2" s="861"/>
      <c r="H2" s="855" t="s">
        <v>183</v>
      </c>
      <c r="I2" s="863"/>
      <c r="J2" s="863"/>
      <c r="K2" s="863"/>
      <c r="L2" s="863"/>
      <c r="M2" s="863"/>
      <c r="N2" s="863"/>
      <c r="O2" s="863"/>
      <c r="P2" s="863"/>
      <c r="Q2" s="863"/>
      <c r="R2" s="863"/>
      <c r="S2" s="856"/>
    </row>
    <row r="3" spans="1:19" ht="51.75" customHeight="1">
      <c r="B3" s="857"/>
      <c r="C3" s="858"/>
      <c r="D3" s="862"/>
      <c r="E3" s="862"/>
      <c r="F3" s="862"/>
      <c r="G3" s="862"/>
      <c r="H3" s="859" t="s">
        <v>29</v>
      </c>
      <c r="I3" s="860"/>
      <c r="J3" s="864" t="s">
        <v>30</v>
      </c>
      <c r="K3" s="864"/>
      <c r="L3" s="860" t="s">
        <v>31</v>
      </c>
      <c r="M3" s="860"/>
      <c r="N3" s="860" t="s">
        <v>32</v>
      </c>
      <c r="O3" s="860"/>
      <c r="P3" s="860" t="s">
        <v>33</v>
      </c>
      <c r="Q3" s="860"/>
      <c r="R3" s="860" t="s">
        <v>28</v>
      </c>
      <c r="S3" s="865"/>
    </row>
    <row r="4" spans="1:19" ht="12.75" customHeight="1">
      <c r="B4" s="447" t="s">
        <v>7</v>
      </c>
      <c r="C4" s="448"/>
      <c r="D4" s="393"/>
      <c r="E4" s="449"/>
      <c r="F4" s="393"/>
      <c r="G4" s="449"/>
      <c r="H4" s="393"/>
      <c r="I4" s="450"/>
      <c r="J4" s="451"/>
      <c r="K4" s="452"/>
      <c r="L4" s="448"/>
      <c r="M4" s="450"/>
      <c r="N4" s="451"/>
      <c r="O4" s="452"/>
      <c r="P4" s="451"/>
      <c r="Q4" s="452"/>
      <c r="R4" s="448"/>
      <c r="S4" s="449"/>
    </row>
    <row r="5" spans="1:19" ht="12.75" customHeight="1">
      <c r="A5" s="299">
        <v>23</v>
      </c>
      <c r="B5" s="846">
        <v>44727</v>
      </c>
      <c r="C5" s="854"/>
      <c r="D5" s="777">
        <v>11408.548000000001</v>
      </c>
      <c r="E5" s="416">
        <v>0</v>
      </c>
      <c r="F5" s="777">
        <v>995.24594258175784</v>
      </c>
      <c r="G5" s="416">
        <v>0</v>
      </c>
      <c r="H5" s="777">
        <v>6509.7430000000004</v>
      </c>
      <c r="I5" s="412">
        <v>0</v>
      </c>
      <c r="J5" s="778">
        <v>4616.3519999999999</v>
      </c>
      <c r="K5" s="414">
        <v>0</v>
      </c>
      <c r="L5" s="412">
        <v>798.78700000000003</v>
      </c>
      <c r="M5" s="412">
        <v>0</v>
      </c>
      <c r="N5" s="778">
        <v>597.95299999999997</v>
      </c>
      <c r="O5" s="414">
        <v>0</v>
      </c>
      <c r="P5" s="778">
        <v>461.86</v>
      </c>
      <c r="Q5" s="414">
        <v>0</v>
      </c>
      <c r="R5" s="412">
        <v>34.790999999999997</v>
      </c>
      <c r="S5" s="418">
        <v>0</v>
      </c>
    </row>
    <row r="6" spans="1:19" ht="12.75" customHeight="1">
      <c r="A6" s="299">
        <v>22</v>
      </c>
      <c r="B6" s="846">
        <v>44757</v>
      </c>
      <c r="C6" s="854"/>
      <c r="D6" s="777">
        <v>11721.748</v>
      </c>
      <c r="E6" s="416">
        <v>0</v>
      </c>
      <c r="F6" s="777">
        <v>998</v>
      </c>
      <c r="G6" s="416">
        <v>0</v>
      </c>
      <c r="H6" s="777">
        <v>6432.5</v>
      </c>
      <c r="I6" s="412">
        <v>0</v>
      </c>
      <c r="J6" s="778">
        <v>4396.357</v>
      </c>
      <c r="K6" s="414">
        <v>0</v>
      </c>
      <c r="L6" s="412">
        <v>830.80499999999995</v>
      </c>
      <c r="M6" s="412">
        <v>0</v>
      </c>
      <c r="N6" s="778">
        <v>785.09500000000003</v>
      </c>
      <c r="O6" s="414">
        <v>0</v>
      </c>
      <c r="P6" s="778">
        <v>379.62900000000002</v>
      </c>
      <c r="Q6" s="414">
        <v>0</v>
      </c>
      <c r="R6" s="412">
        <v>40.613999999999997</v>
      </c>
      <c r="S6" s="418">
        <v>0</v>
      </c>
    </row>
    <row r="7" spans="1:19" ht="12.75" customHeight="1">
      <c r="A7" s="299">
        <v>21</v>
      </c>
      <c r="B7" s="846">
        <v>44788</v>
      </c>
      <c r="C7" s="854"/>
      <c r="D7" s="777">
        <v>11586.049000000001</v>
      </c>
      <c r="E7" s="416">
        <v>0</v>
      </c>
      <c r="F7" s="777">
        <v>1000</v>
      </c>
      <c r="G7" s="416">
        <v>0</v>
      </c>
      <c r="H7" s="777">
        <v>6517.9579999999996</v>
      </c>
      <c r="I7" s="412">
        <v>0</v>
      </c>
      <c r="J7" s="778">
        <v>4578.942</v>
      </c>
      <c r="K7" s="414">
        <v>0</v>
      </c>
      <c r="L7" s="412">
        <v>829.53300000000002</v>
      </c>
      <c r="M7" s="412">
        <v>0</v>
      </c>
      <c r="N7" s="778">
        <v>727.67100000000005</v>
      </c>
      <c r="O7" s="414">
        <v>0</v>
      </c>
      <c r="P7" s="778">
        <v>346.334</v>
      </c>
      <c r="Q7" s="414">
        <v>0</v>
      </c>
      <c r="R7" s="412">
        <v>35.478000000000002</v>
      </c>
      <c r="S7" s="418">
        <v>0</v>
      </c>
    </row>
    <row r="8" spans="1:19" ht="12.75" customHeight="1">
      <c r="A8" s="299">
        <v>20</v>
      </c>
      <c r="B8" s="846">
        <v>44819</v>
      </c>
      <c r="C8" s="854"/>
      <c r="D8" s="777">
        <v>10962.207</v>
      </c>
      <c r="E8" s="416">
        <v>0</v>
      </c>
      <c r="F8" s="777">
        <v>988.77665595727876</v>
      </c>
      <c r="G8" s="416">
        <v>0</v>
      </c>
      <c r="H8" s="777">
        <v>7016.2740000000003</v>
      </c>
      <c r="I8" s="412">
        <v>0</v>
      </c>
      <c r="J8" s="778">
        <v>4805.393</v>
      </c>
      <c r="K8" s="414">
        <v>0</v>
      </c>
      <c r="L8" s="412">
        <v>946.846</v>
      </c>
      <c r="M8" s="412">
        <v>0</v>
      </c>
      <c r="N8" s="778">
        <v>738.20699999999999</v>
      </c>
      <c r="O8" s="414">
        <v>0</v>
      </c>
      <c r="P8" s="778">
        <v>478.3</v>
      </c>
      <c r="Q8" s="414">
        <v>0</v>
      </c>
      <c r="R8" s="412">
        <v>47.527999999999999</v>
      </c>
      <c r="S8" s="418">
        <v>0</v>
      </c>
    </row>
    <row r="9" spans="1:19" ht="12.75" customHeight="1">
      <c r="A9" s="299">
        <v>19</v>
      </c>
      <c r="B9" s="846">
        <v>44849</v>
      </c>
      <c r="C9" s="854"/>
      <c r="D9" s="777">
        <v>11222.668</v>
      </c>
      <c r="E9" s="416">
        <v>0</v>
      </c>
      <c r="F9" s="777">
        <v>996.1688947565442</v>
      </c>
      <c r="G9" s="416">
        <v>0</v>
      </c>
      <c r="H9" s="777">
        <v>7672.192</v>
      </c>
      <c r="I9" s="412">
        <v>0</v>
      </c>
      <c r="J9" s="778">
        <v>4984.5609999999997</v>
      </c>
      <c r="K9" s="414">
        <v>0</v>
      </c>
      <c r="L9" s="412">
        <v>1007.747</v>
      </c>
      <c r="M9" s="412">
        <v>0</v>
      </c>
      <c r="N9" s="778">
        <v>1133.883</v>
      </c>
      <c r="O9" s="414">
        <v>0</v>
      </c>
      <c r="P9" s="778">
        <v>506.577</v>
      </c>
      <c r="Q9" s="414">
        <v>0</v>
      </c>
      <c r="R9" s="412">
        <v>39.424000000000433</v>
      </c>
      <c r="S9" s="418">
        <v>0</v>
      </c>
    </row>
    <row r="10" spans="1:19" ht="12.75" customHeight="1">
      <c r="A10" s="299">
        <v>18</v>
      </c>
      <c r="B10" s="846">
        <v>44880</v>
      </c>
      <c r="C10" s="854"/>
      <c r="D10" s="777">
        <v>10811.29868</v>
      </c>
      <c r="E10" s="416">
        <v>0</v>
      </c>
      <c r="F10" s="777">
        <v>996.93387220546231</v>
      </c>
      <c r="G10" s="416">
        <v>0</v>
      </c>
      <c r="H10" s="777">
        <v>6993.8670000000002</v>
      </c>
      <c r="I10" s="412">
        <v>0</v>
      </c>
      <c r="J10" s="778">
        <v>4843.4229999999998</v>
      </c>
      <c r="K10" s="414">
        <v>0</v>
      </c>
      <c r="L10" s="412">
        <v>894.35799999999995</v>
      </c>
      <c r="M10" s="412">
        <v>0</v>
      </c>
      <c r="N10" s="778">
        <v>833.78599999999994</v>
      </c>
      <c r="O10" s="414">
        <v>0</v>
      </c>
      <c r="P10" s="778">
        <v>386.56200000000001</v>
      </c>
      <c r="Q10" s="414">
        <v>0</v>
      </c>
      <c r="R10" s="412">
        <v>35.738000000000511</v>
      </c>
      <c r="S10" s="418">
        <v>0</v>
      </c>
    </row>
    <row r="11" spans="1:19" ht="12.75" customHeight="1">
      <c r="A11" s="299">
        <v>17</v>
      </c>
      <c r="B11" s="846">
        <v>44910</v>
      </c>
      <c r="C11" s="854"/>
      <c r="D11" s="777">
        <v>11203.456320000001</v>
      </c>
      <c r="E11" s="416">
        <v>0</v>
      </c>
      <c r="F11" s="777">
        <v>992.99853242982681</v>
      </c>
      <c r="G11" s="416">
        <v>0</v>
      </c>
      <c r="H11" s="777">
        <v>6476.692</v>
      </c>
      <c r="I11" s="412">
        <v>0</v>
      </c>
      <c r="J11" s="778">
        <v>4415.9189999999999</v>
      </c>
      <c r="K11" s="414">
        <v>0</v>
      </c>
      <c r="L11" s="412">
        <v>869.07799999999997</v>
      </c>
      <c r="M11" s="412">
        <v>0</v>
      </c>
      <c r="N11" s="778">
        <v>798.67499999999995</v>
      </c>
      <c r="O11" s="414">
        <v>0</v>
      </c>
      <c r="P11" s="778">
        <v>361.89699999999999</v>
      </c>
      <c r="Q11" s="414">
        <v>0</v>
      </c>
      <c r="R11" s="412">
        <v>31.123000000000218</v>
      </c>
      <c r="S11" s="418">
        <v>0</v>
      </c>
    </row>
    <row r="12" spans="1:19" ht="12.75" customHeight="1">
      <c r="A12" s="299">
        <v>16</v>
      </c>
      <c r="B12" s="846">
        <v>44941</v>
      </c>
      <c r="C12" s="854"/>
      <c r="D12" s="777">
        <v>11215.293</v>
      </c>
      <c r="E12" s="416">
        <v>0</v>
      </c>
      <c r="F12" s="777">
        <v>1004.5274459832223</v>
      </c>
      <c r="G12" s="416">
        <v>0</v>
      </c>
      <c r="H12" s="777">
        <v>6765.3980000000001</v>
      </c>
      <c r="I12" s="412">
        <v>0</v>
      </c>
      <c r="J12" s="778">
        <v>4730.8190000000004</v>
      </c>
      <c r="K12" s="414">
        <v>0</v>
      </c>
      <c r="L12" s="412">
        <v>820.47699999999998</v>
      </c>
      <c r="M12" s="412">
        <v>0</v>
      </c>
      <c r="N12" s="778">
        <v>663.38499999999999</v>
      </c>
      <c r="O12" s="414">
        <v>0</v>
      </c>
      <c r="P12" s="778">
        <v>520.43899999999996</v>
      </c>
      <c r="Q12" s="414">
        <v>0</v>
      </c>
      <c r="R12" s="412">
        <v>30.277999999999999</v>
      </c>
      <c r="S12" s="418">
        <v>0</v>
      </c>
    </row>
    <row r="13" spans="1:19" ht="12.75" customHeight="1">
      <c r="A13" s="299">
        <v>15</v>
      </c>
      <c r="B13" s="846">
        <v>44972</v>
      </c>
      <c r="C13" s="854"/>
      <c r="D13" s="777">
        <v>10455.813239999999</v>
      </c>
      <c r="E13" s="416">
        <v>0</v>
      </c>
      <c r="F13" s="777">
        <v>1001.3715436984322</v>
      </c>
      <c r="G13" s="416">
        <v>0</v>
      </c>
      <c r="H13" s="777">
        <v>6292.9260000000004</v>
      </c>
      <c r="I13" s="412">
        <v>0</v>
      </c>
      <c r="J13" s="778">
        <v>4509.6239999999998</v>
      </c>
      <c r="K13" s="414">
        <v>0</v>
      </c>
      <c r="L13" s="412">
        <v>763.96299999999997</v>
      </c>
      <c r="M13" s="412">
        <v>0</v>
      </c>
      <c r="N13" s="778">
        <v>596.14599999999996</v>
      </c>
      <c r="O13" s="414">
        <v>0</v>
      </c>
      <c r="P13" s="778">
        <v>388.339</v>
      </c>
      <c r="Q13" s="414">
        <v>0</v>
      </c>
      <c r="R13" s="412">
        <v>34.853999999999999</v>
      </c>
      <c r="S13" s="418">
        <v>0</v>
      </c>
    </row>
    <row r="14" spans="1:19" ht="12.75" customHeight="1">
      <c r="A14" s="299">
        <v>14</v>
      </c>
      <c r="B14" s="846">
        <v>45000</v>
      </c>
      <c r="C14" s="854"/>
      <c r="D14" s="777">
        <v>11584.049560000001</v>
      </c>
      <c r="E14" s="416">
        <v>0</v>
      </c>
      <c r="F14" s="777">
        <v>1010.2946225672966</v>
      </c>
      <c r="G14" s="416">
        <v>0</v>
      </c>
      <c r="H14" s="777">
        <v>6856.8779999999997</v>
      </c>
      <c r="I14" s="412">
        <v>0</v>
      </c>
      <c r="J14" s="778">
        <v>4539.8429999999998</v>
      </c>
      <c r="K14" s="414">
        <v>0</v>
      </c>
      <c r="L14" s="412">
        <v>824.32</v>
      </c>
      <c r="M14" s="412">
        <v>0</v>
      </c>
      <c r="N14" s="778">
        <v>1077.482</v>
      </c>
      <c r="O14" s="414">
        <v>0</v>
      </c>
      <c r="P14" s="778">
        <v>379.34399999999999</v>
      </c>
      <c r="Q14" s="414">
        <v>0</v>
      </c>
      <c r="R14" s="412">
        <v>35.889000000000003</v>
      </c>
      <c r="S14" s="418">
        <v>0</v>
      </c>
    </row>
    <row r="15" spans="1:19" ht="12.75" customHeight="1">
      <c r="A15" s="299">
        <v>13</v>
      </c>
      <c r="B15" s="846">
        <v>45031</v>
      </c>
      <c r="C15" s="854"/>
      <c r="D15" s="777">
        <v>11266.920839999995</v>
      </c>
      <c r="E15" s="416">
        <v>0</v>
      </c>
      <c r="F15" s="777">
        <v>1004.7207806713141</v>
      </c>
      <c r="G15" s="416">
        <v>0</v>
      </c>
      <c r="H15" s="777">
        <v>6580.6439999999993</v>
      </c>
      <c r="I15" s="412">
        <v>0</v>
      </c>
      <c r="J15" s="778">
        <v>4767.8140000000003</v>
      </c>
      <c r="K15" s="414">
        <v>0</v>
      </c>
      <c r="L15" s="412">
        <v>787.58399999999995</v>
      </c>
      <c r="M15" s="412">
        <v>0</v>
      </c>
      <c r="N15" s="778">
        <v>587.43799999999999</v>
      </c>
      <c r="O15" s="414">
        <v>0</v>
      </c>
      <c r="P15" s="778">
        <v>388.327</v>
      </c>
      <c r="Q15" s="414">
        <v>0</v>
      </c>
      <c r="R15" s="412">
        <v>49.481000000000002</v>
      </c>
      <c r="S15" s="418">
        <v>0</v>
      </c>
    </row>
    <row r="16" spans="1:19" ht="12.75" customHeight="1">
      <c r="A16" s="299">
        <v>12</v>
      </c>
      <c r="B16" s="846">
        <v>45061</v>
      </c>
      <c r="C16" s="854"/>
      <c r="D16" s="777">
        <v>11684.315199999995</v>
      </c>
      <c r="E16" s="416">
        <v>0</v>
      </c>
      <c r="F16" s="777">
        <v>982.09856088364961</v>
      </c>
      <c r="G16" s="416">
        <v>0</v>
      </c>
      <c r="H16" s="777">
        <v>6402.5399999999991</v>
      </c>
      <c r="I16" s="412">
        <v>0</v>
      </c>
      <c r="J16" s="778">
        <v>4537.9620000000004</v>
      </c>
      <c r="K16" s="414">
        <v>0</v>
      </c>
      <c r="L16" s="412">
        <v>797.31500000000005</v>
      </c>
      <c r="M16" s="412">
        <v>0</v>
      </c>
      <c r="N16" s="778">
        <v>596.57600000000002</v>
      </c>
      <c r="O16" s="414">
        <v>0</v>
      </c>
      <c r="P16" s="778">
        <v>419.45299999999997</v>
      </c>
      <c r="Q16" s="414">
        <v>0</v>
      </c>
      <c r="R16" s="412">
        <v>51.234000000000002</v>
      </c>
      <c r="S16" s="418">
        <v>0</v>
      </c>
    </row>
    <row r="17" spans="1:20" ht="12.75" customHeight="1">
      <c r="A17" s="299">
        <v>11</v>
      </c>
      <c r="B17" s="846">
        <v>45092</v>
      </c>
      <c r="C17" s="854"/>
      <c r="D17" s="777">
        <v>11281.247599999995</v>
      </c>
      <c r="E17" s="416">
        <v>0</v>
      </c>
      <c r="F17" s="777">
        <v>983.04677418612732</v>
      </c>
      <c r="G17" s="416">
        <v>0</v>
      </c>
      <c r="H17" s="777">
        <v>6737.8190000000013</v>
      </c>
      <c r="I17" s="412">
        <v>0</v>
      </c>
      <c r="J17" s="778">
        <v>4813.1580000000004</v>
      </c>
      <c r="K17" s="414">
        <v>0</v>
      </c>
      <c r="L17" s="412">
        <v>872.29700000000003</v>
      </c>
      <c r="M17" s="412">
        <v>0</v>
      </c>
      <c r="N17" s="778">
        <v>636.87800000000004</v>
      </c>
      <c r="O17" s="414">
        <v>0</v>
      </c>
      <c r="P17" s="778">
        <v>378.786</v>
      </c>
      <c r="Q17" s="414">
        <v>0</v>
      </c>
      <c r="R17" s="412">
        <v>36.700000000000003</v>
      </c>
      <c r="S17" s="418">
        <v>0</v>
      </c>
    </row>
    <row r="18" spans="1:20" ht="12.75" customHeight="1">
      <c r="A18" s="299">
        <v>10</v>
      </c>
      <c r="B18" s="846">
        <v>45122</v>
      </c>
      <c r="C18" s="854"/>
      <c r="D18" s="777">
        <v>11425.472839999999</v>
      </c>
      <c r="E18" s="416">
        <v>0</v>
      </c>
      <c r="F18" s="777">
        <v>986.17509685198058</v>
      </c>
      <c r="G18" s="416">
        <v>0</v>
      </c>
      <c r="H18" s="777">
        <v>6401.2630000000008</v>
      </c>
      <c r="I18" s="412">
        <v>0</v>
      </c>
      <c r="J18" s="778">
        <v>4431.3050000000003</v>
      </c>
      <c r="K18" s="414">
        <v>0</v>
      </c>
      <c r="L18" s="412">
        <v>888.41300000000001</v>
      </c>
      <c r="M18" s="412">
        <v>0</v>
      </c>
      <c r="N18" s="778">
        <v>663.36699999999996</v>
      </c>
      <c r="O18" s="414">
        <v>0</v>
      </c>
      <c r="P18" s="778">
        <v>388.57400000000001</v>
      </c>
      <c r="Q18" s="414">
        <v>0</v>
      </c>
      <c r="R18" s="412">
        <v>29.603999999999999</v>
      </c>
      <c r="S18" s="418">
        <v>0</v>
      </c>
    </row>
    <row r="19" spans="1:20" ht="12.75" customHeight="1">
      <c r="A19" s="299">
        <v>9</v>
      </c>
      <c r="B19" s="846">
        <v>45153</v>
      </c>
      <c r="C19" s="854"/>
      <c r="D19" s="777">
        <v>11615.236199999998</v>
      </c>
      <c r="E19" s="416">
        <v>0</v>
      </c>
      <c r="F19" s="777">
        <v>1015.3596948882841</v>
      </c>
      <c r="G19" s="416">
        <v>0</v>
      </c>
      <c r="H19" s="777">
        <v>6519.317</v>
      </c>
      <c r="I19" s="412">
        <v>0</v>
      </c>
      <c r="J19" s="778">
        <v>4588.442</v>
      </c>
      <c r="K19" s="414">
        <v>0</v>
      </c>
      <c r="L19" s="412">
        <v>698.274</v>
      </c>
      <c r="M19" s="412">
        <v>0</v>
      </c>
      <c r="N19" s="778">
        <v>776.15599999999995</v>
      </c>
      <c r="O19" s="414">
        <v>0</v>
      </c>
      <c r="P19" s="778">
        <v>424.911</v>
      </c>
      <c r="Q19" s="414">
        <v>0</v>
      </c>
      <c r="R19" s="412">
        <v>31.533999999999999</v>
      </c>
      <c r="S19" s="418">
        <v>0</v>
      </c>
    </row>
    <row r="20" spans="1:20" ht="12.75" customHeight="1">
      <c r="A20" s="299">
        <v>8</v>
      </c>
      <c r="B20" s="846">
        <v>45184</v>
      </c>
      <c r="C20" s="854"/>
      <c r="D20" s="777">
        <v>11051.075999999999</v>
      </c>
      <c r="E20" s="416">
        <v>0</v>
      </c>
      <c r="F20" s="777">
        <v>998.54110900410876</v>
      </c>
      <c r="G20" s="416">
        <v>0</v>
      </c>
      <c r="H20" s="777">
        <v>6448.8670000000002</v>
      </c>
      <c r="I20" s="412">
        <v>0</v>
      </c>
      <c r="J20" s="778">
        <v>4639.2700000000004</v>
      </c>
      <c r="K20" s="414">
        <v>0</v>
      </c>
      <c r="L20" s="412">
        <v>778.12099999999998</v>
      </c>
      <c r="M20" s="412">
        <v>0</v>
      </c>
      <c r="N20" s="778">
        <v>626.59699999999998</v>
      </c>
      <c r="O20" s="414">
        <v>0</v>
      </c>
      <c r="P20" s="778">
        <v>379.13</v>
      </c>
      <c r="Q20" s="414">
        <v>0</v>
      </c>
      <c r="R20" s="412">
        <v>25.748999999999999</v>
      </c>
      <c r="S20" s="418">
        <v>0</v>
      </c>
    </row>
    <row r="21" spans="1:20" ht="12.75" customHeight="1">
      <c r="A21" s="299">
        <v>7</v>
      </c>
      <c r="B21" s="846">
        <v>45214</v>
      </c>
      <c r="C21" s="854"/>
      <c r="D21" s="777">
        <v>12127.567850000001</v>
      </c>
      <c r="E21" s="416">
        <v>0</v>
      </c>
      <c r="F21" s="777">
        <v>1002.4431511607409</v>
      </c>
      <c r="G21" s="416">
        <v>0</v>
      </c>
      <c r="H21" s="777">
        <v>6875.0919999999996</v>
      </c>
      <c r="I21" s="412">
        <v>0</v>
      </c>
      <c r="J21" s="778">
        <v>4858.1189999999997</v>
      </c>
      <c r="K21" s="414">
        <v>0</v>
      </c>
      <c r="L21" s="412">
        <v>838.39200000000005</v>
      </c>
      <c r="M21" s="412">
        <v>0</v>
      </c>
      <c r="N21" s="778">
        <v>767.88599999999997</v>
      </c>
      <c r="O21" s="414">
        <v>0</v>
      </c>
      <c r="P21" s="778">
        <v>379.57299999999998</v>
      </c>
      <c r="Q21" s="414">
        <v>0</v>
      </c>
      <c r="R21" s="412">
        <v>31.122</v>
      </c>
      <c r="S21" s="418">
        <v>0</v>
      </c>
    </row>
    <row r="22" spans="1:20" ht="12.75" customHeight="1">
      <c r="A22" s="299">
        <v>6</v>
      </c>
      <c r="B22" s="846">
        <v>45245</v>
      </c>
      <c r="C22" s="854"/>
      <c r="D22" s="777">
        <v>11642.387700000005</v>
      </c>
      <c r="E22" s="416">
        <v>0</v>
      </c>
      <c r="F22" s="777">
        <v>999.04175626450979</v>
      </c>
      <c r="G22" s="416">
        <v>0</v>
      </c>
      <c r="H22" s="777">
        <v>6540.3360000000002</v>
      </c>
      <c r="I22" s="412">
        <v>0</v>
      </c>
      <c r="J22" s="778">
        <v>4639.0140000000001</v>
      </c>
      <c r="K22" s="414">
        <v>0</v>
      </c>
      <c r="L22" s="412">
        <v>814.45799999999997</v>
      </c>
      <c r="M22" s="412">
        <v>0</v>
      </c>
      <c r="N22" s="778">
        <v>697.19399999999996</v>
      </c>
      <c r="O22" s="414">
        <v>0</v>
      </c>
      <c r="P22" s="778">
        <v>354.65800000000002</v>
      </c>
      <c r="Q22" s="414">
        <v>0</v>
      </c>
      <c r="R22" s="412">
        <v>35.012000000000057</v>
      </c>
      <c r="S22" s="418">
        <v>0</v>
      </c>
    </row>
    <row r="23" spans="1:20" ht="12.75" customHeight="1">
      <c r="A23" s="299">
        <v>5</v>
      </c>
      <c r="B23" s="846">
        <v>45275</v>
      </c>
      <c r="C23" s="854"/>
      <c r="D23" s="777">
        <v>12196.949149999999</v>
      </c>
      <c r="E23" s="416">
        <v>0</v>
      </c>
      <c r="F23" s="777">
        <v>997.77961326256582</v>
      </c>
      <c r="G23" s="416">
        <v>0</v>
      </c>
      <c r="H23" s="777">
        <v>6406.7240000000002</v>
      </c>
      <c r="I23" s="412">
        <v>0</v>
      </c>
      <c r="J23" s="778">
        <v>4405.5420000000004</v>
      </c>
      <c r="K23" s="414">
        <v>0</v>
      </c>
      <c r="L23" s="412">
        <v>781.08399999999995</v>
      </c>
      <c r="M23" s="412">
        <v>0</v>
      </c>
      <c r="N23" s="778">
        <v>691.87900000000002</v>
      </c>
      <c r="O23" s="414">
        <v>0</v>
      </c>
      <c r="P23" s="778">
        <v>488.14299999999997</v>
      </c>
      <c r="Q23" s="414">
        <v>0</v>
      </c>
      <c r="R23" s="412">
        <v>40.075999999999965</v>
      </c>
      <c r="S23" s="418">
        <v>0</v>
      </c>
    </row>
    <row r="24" spans="1:20" ht="12.75" customHeight="1">
      <c r="A24" s="299">
        <v>4</v>
      </c>
      <c r="B24" s="846">
        <v>45306</v>
      </c>
      <c r="C24" s="854"/>
      <c r="D24" s="777">
        <v>11376.632960000001</v>
      </c>
      <c r="E24" s="416">
        <v>0</v>
      </c>
      <c r="F24" s="777">
        <v>1002.213145975876</v>
      </c>
      <c r="G24" s="416">
        <v>0</v>
      </c>
      <c r="H24" s="777">
        <v>6469.8429999999998</v>
      </c>
      <c r="I24" s="412">
        <v>0</v>
      </c>
      <c r="J24" s="778">
        <v>4720.9989999999998</v>
      </c>
      <c r="K24" s="414">
        <v>0</v>
      </c>
      <c r="L24" s="412">
        <v>778.51700000000005</v>
      </c>
      <c r="M24" s="412">
        <v>0</v>
      </c>
      <c r="N24" s="778">
        <v>319.24400000000003</v>
      </c>
      <c r="O24" s="414">
        <v>0</v>
      </c>
      <c r="P24" s="778">
        <v>620.11099999999999</v>
      </c>
      <c r="Q24" s="414">
        <v>0</v>
      </c>
      <c r="R24" s="412">
        <v>30.972000000000001</v>
      </c>
      <c r="S24" s="418">
        <v>0</v>
      </c>
    </row>
    <row r="25" spans="1:20" ht="12.75" customHeight="1">
      <c r="A25" s="299">
        <v>3</v>
      </c>
      <c r="B25" s="846">
        <v>45337</v>
      </c>
      <c r="C25" s="854"/>
      <c r="D25" s="777">
        <v>10584.6891</v>
      </c>
      <c r="E25" s="416">
        <v>0</v>
      </c>
      <c r="F25" s="777">
        <v>1012.1395262207245</v>
      </c>
      <c r="G25" s="416">
        <v>0</v>
      </c>
      <c r="H25" s="777">
        <v>6695.143</v>
      </c>
      <c r="I25" s="412">
        <v>0</v>
      </c>
      <c r="J25" s="778">
        <v>4656.54</v>
      </c>
      <c r="K25" s="414">
        <v>0</v>
      </c>
      <c r="L25" s="412">
        <v>763.24699999999996</v>
      </c>
      <c r="M25" s="412">
        <v>0</v>
      </c>
      <c r="N25" s="778">
        <v>374.27300000000002</v>
      </c>
      <c r="O25" s="414">
        <v>0</v>
      </c>
      <c r="P25" s="778">
        <v>871.31200000000001</v>
      </c>
      <c r="Q25" s="414">
        <v>0</v>
      </c>
      <c r="R25" s="412">
        <v>29.771000000000001</v>
      </c>
      <c r="S25" s="418">
        <v>0</v>
      </c>
    </row>
    <row r="26" spans="1:20" ht="12.75" customHeight="1">
      <c r="A26" s="299">
        <v>2</v>
      </c>
      <c r="B26" s="846">
        <v>45366</v>
      </c>
      <c r="C26" s="854"/>
      <c r="D26" s="777">
        <v>10980.661029999999</v>
      </c>
      <c r="E26" s="416">
        <v>0</v>
      </c>
      <c r="F26" s="777">
        <v>1008.0168308736553</v>
      </c>
      <c r="G26" s="416">
        <v>0</v>
      </c>
      <c r="H26" s="777">
        <v>6444.4070000000002</v>
      </c>
      <c r="I26" s="412">
        <v>0</v>
      </c>
      <c r="J26" s="778">
        <v>4684.866</v>
      </c>
      <c r="K26" s="414">
        <v>0</v>
      </c>
      <c r="L26" s="412">
        <v>772.46799999999996</v>
      </c>
      <c r="M26" s="412">
        <v>0</v>
      </c>
      <c r="N26" s="778">
        <v>288.334</v>
      </c>
      <c r="O26" s="414">
        <v>0</v>
      </c>
      <c r="P26" s="778">
        <v>672.95600000000002</v>
      </c>
      <c r="Q26" s="414">
        <v>0</v>
      </c>
      <c r="R26" s="412">
        <v>25.672999999999998</v>
      </c>
      <c r="S26" s="418">
        <v>0</v>
      </c>
    </row>
    <row r="27" spans="1:20" ht="12.75" customHeight="1">
      <c r="A27" s="299">
        <v>1</v>
      </c>
      <c r="B27" s="846">
        <v>45397</v>
      </c>
      <c r="C27" s="854"/>
      <c r="D27" s="777">
        <v>10809.8768</v>
      </c>
      <c r="E27" s="416">
        <v>0</v>
      </c>
      <c r="F27" s="777">
        <v>995.32682798145004</v>
      </c>
      <c r="G27" s="416">
        <v>0</v>
      </c>
      <c r="H27" s="777">
        <v>6538.9749999999985</v>
      </c>
      <c r="I27" s="412">
        <v>0</v>
      </c>
      <c r="J27" s="778">
        <v>4765.5359999999991</v>
      </c>
      <c r="K27" s="414">
        <v>0</v>
      </c>
      <c r="L27" s="412">
        <v>740.05200000000002</v>
      </c>
      <c r="M27" s="412">
        <v>0</v>
      </c>
      <c r="N27" s="778">
        <v>330.28100000000001</v>
      </c>
      <c r="O27" s="414">
        <v>0</v>
      </c>
      <c r="P27" s="778">
        <v>676.51599999999985</v>
      </c>
      <c r="Q27" s="414">
        <v>0</v>
      </c>
      <c r="R27" s="412">
        <v>26.589999999999463</v>
      </c>
      <c r="S27" s="418">
        <v>0</v>
      </c>
    </row>
    <row r="28" spans="1:20" ht="12.75" customHeight="1">
      <c r="A28" s="299">
        <v>0</v>
      </c>
      <c r="B28" s="846">
        <v>45427</v>
      </c>
      <c r="C28" s="854"/>
      <c r="D28" s="777">
        <v>11216.685960000004</v>
      </c>
      <c r="E28" s="416">
        <v>0</v>
      </c>
      <c r="F28" s="777">
        <v>1027.2015505347933</v>
      </c>
      <c r="G28" s="416">
        <v>0</v>
      </c>
      <c r="H28" s="777">
        <v>7004.2930000000006</v>
      </c>
      <c r="I28" s="412">
        <v>0</v>
      </c>
      <c r="J28" s="778">
        <v>5171.4970000000003</v>
      </c>
      <c r="K28" s="414">
        <v>0</v>
      </c>
      <c r="L28" s="412">
        <v>720.83900000000006</v>
      </c>
      <c r="M28" s="412">
        <v>0</v>
      </c>
      <c r="N28" s="778">
        <v>326.83699999999999</v>
      </c>
      <c r="O28" s="414">
        <v>0</v>
      </c>
      <c r="P28" s="778">
        <v>758.95</v>
      </c>
      <c r="Q28" s="414">
        <v>0</v>
      </c>
      <c r="R28" s="412">
        <v>26.17</v>
      </c>
      <c r="S28" s="418">
        <v>0</v>
      </c>
    </row>
    <row r="29" spans="1:20" ht="12.75" customHeight="1">
      <c r="B29" s="393"/>
      <c r="C29" s="419"/>
      <c r="D29" s="417"/>
      <c r="E29" s="455"/>
      <c r="F29" s="456"/>
      <c r="G29" s="455"/>
      <c r="H29" s="456"/>
      <c r="I29" s="457"/>
      <c r="J29" s="458"/>
      <c r="K29" s="459"/>
      <c r="L29" s="457"/>
      <c r="M29" s="457"/>
      <c r="N29" s="458"/>
      <c r="O29" s="459"/>
      <c r="P29" s="460"/>
      <c r="Q29" s="461"/>
      <c r="R29" s="462"/>
      <c r="S29" s="463"/>
    </row>
    <row r="30" spans="1:20" ht="12.75" customHeight="1">
      <c r="A30" s="299">
        <v>2023</v>
      </c>
      <c r="B30" s="844" t="s">
        <v>494</v>
      </c>
      <c r="C30" s="853"/>
      <c r="D30" s="761">
        <v>54968.545849999995</v>
      </c>
      <c r="E30" s="762"/>
      <c r="F30" s="761">
        <v>1008.9795763172999</v>
      </c>
      <c r="G30" s="762"/>
      <c r="H30" s="761">
        <v>33152.661</v>
      </c>
      <c r="I30" s="763"/>
      <c r="J30" s="764">
        <v>23999.437999999998</v>
      </c>
      <c r="K30" s="765"/>
      <c r="L30" s="766">
        <v>3775.123</v>
      </c>
      <c r="M30" s="763"/>
      <c r="N30" s="764">
        <v>1638.9690000000001</v>
      </c>
      <c r="O30" s="765"/>
      <c r="P30" s="764">
        <v>3599.8449999999993</v>
      </c>
      <c r="Q30" s="767"/>
      <c r="R30" s="766">
        <v>139.17599999999948</v>
      </c>
      <c r="S30" s="768"/>
    </row>
    <row r="31" spans="1:20" ht="12.75" customHeight="1">
      <c r="A31" s="299">
        <v>2022</v>
      </c>
      <c r="B31" s="844" t="s">
        <v>495</v>
      </c>
      <c r="C31" s="853"/>
      <c r="D31" s="761">
        <v>56206.391839999997</v>
      </c>
      <c r="E31" s="762"/>
      <c r="F31" s="761">
        <v>1000.602590760783</v>
      </c>
      <c r="G31" s="762"/>
      <c r="H31" s="761">
        <v>32898.385999999999</v>
      </c>
      <c r="I31" s="763"/>
      <c r="J31" s="764">
        <v>23086.061999999998</v>
      </c>
      <c r="K31" s="765"/>
      <c r="L31" s="766">
        <v>3993.6590000000001</v>
      </c>
      <c r="M31" s="763"/>
      <c r="N31" s="764">
        <v>3521.027</v>
      </c>
      <c r="O31" s="765"/>
      <c r="P31" s="764">
        <v>2095.902</v>
      </c>
      <c r="Q31" s="767"/>
      <c r="R31" s="766">
        <v>201.73600000000002</v>
      </c>
      <c r="S31" s="768"/>
      <c r="T31" s="464"/>
    </row>
    <row r="32" spans="1:20" ht="19.5" customHeight="1">
      <c r="B32" s="760" t="s">
        <v>5</v>
      </c>
      <c r="C32" s="757" t="s">
        <v>496</v>
      </c>
      <c r="D32" s="437">
        <v>-2.2023224574239109E-2</v>
      </c>
      <c r="E32" s="370"/>
      <c r="F32" s="437">
        <v>8.3719407023998826E-3</v>
      </c>
      <c r="G32" s="370"/>
      <c r="H32" s="437">
        <v>7.7291025766432764E-3</v>
      </c>
      <c r="I32" s="465"/>
      <c r="J32" s="439">
        <v>3.956395854780248E-2</v>
      </c>
      <c r="K32" s="466"/>
      <c r="L32" s="775">
        <v>-5.4720746062695946E-2</v>
      </c>
      <c r="M32" s="465"/>
      <c r="N32" s="439">
        <v>-0.53451961600976072</v>
      </c>
      <c r="O32" s="466"/>
      <c r="P32" s="439">
        <v>0.71756360745874526</v>
      </c>
      <c r="Q32" s="654"/>
      <c r="R32" s="407">
        <v>-0.31010826030059357</v>
      </c>
      <c r="S32" s="463"/>
    </row>
    <row r="33" spans="2:19" ht="12.75" customHeight="1" thickBot="1">
      <c r="B33" s="371"/>
      <c r="C33" s="373"/>
      <c r="D33" s="376"/>
      <c r="E33" s="372"/>
      <c r="F33" s="376"/>
      <c r="G33" s="372"/>
      <c r="H33" s="376"/>
      <c r="I33" s="373"/>
      <c r="J33" s="374"/>
      <c r="K33" s="375"/>
      <c r="L33" s="373"/>
      <c r="M33" s="373"/>
      <c r="N33" s="442"/>
      <c r="O33" s="443"/>
      <c r="P33" s="444"/>
      <c r="Q33" s="445"/>
      <c r="R33" s="324"/>
      <c r="S33" s="325"/>
    </row>
    <row r="34" spans="2:19" ht="12.75" customHeight="1">
      <c r="B34" s="326" t="s">
        <v>410</v>
      </c>
      <c r="N34" s="327"/>
      <c r="P34" s="327" t="s">
        <v>289</v>
      </c>
    </row>
  </sheetData>
  <mergeCells count="37">
    <mergeCell ref="B10:C10"/>
    <mergeCell ref="B9:C9"/>
    <mergeCell ref="B21:C21"/>
    <mergeCell ref="B16:C16"/>
    <mergeCell ref="B17:C17"/>
    <mergeCell ref="B18:C18"/>
    <mergeCell ref="B30:C30"/>
    <mergeCell ref="B31:C31"/>
    <mergeCell ref="B11:C11"/>
    <mergeCell ref="B12:C12"/>
    <mergeCell ref="B13:C13"/>
    <mergeCell ref="B14:C14"/>
    <mergeCell ref="B15:C15"/>
    <mergeCell ref="B25:C25"/>
    <mergeCell ref="B26:C26"/>
    <mergeCell ref="B27:C27"/>
    <mergeCell ref="B19:C19"/>
    <mergeCell ref="B20:C20"/>
    <mergeCell ref="B22:C22"/>
    <mergeCell ref="B23:C23"/>
    <mergeCell ref="B24:C24"/>
    <mergeCell ref="B1:S1"/>
    <mergeCell ref="B28:C28"/>
    <mergeCell ref="B5:C5"/>
    <mergeCell ref="B6:C6"/>
    <mergeCell ref="B7:C7"/>
    <mergeCell ref="B8:C8"/>
    <mergeCell ref="B2:C3"/>
    <mergeCell ref="H3:I3"/>
    <mergeCell ref="F2:G3"/>
    <mergeCell ref="D2:E3"/>
    <mergeCell ref="L3:M3"/>
    <mergeCell ref="N3:O3"/>
    <mergeCell ref="P3:Q3"/>
    <mergeCell ref="H2:S2"/>
    <mergeCell ref="J3:K3"/>
    <mergeCell ref="R3:S3"/>
  </mergeCells>
  <conditionalFormatting sqref="D32 F32 H32 J32 L32 N32 P32 R32">
    <cfRule type="cellIs" dxfId="13" priority="16" operator="lessThan">
      <formula>0</formula>
    </cfRule>
  </conditionalFormatting>
  <printOptions horizontalCentered="1" verticalCentered="1"/>
  <pageMargins left="0" right="0" top="0.98425196850393704" bottom="0.39370078740157483" header="0" footer="0"/>
  <pageSetup paperSize="9" scale="75" firstPageNumber="18" orientation="portrait" useFirstPageNumber="1" r:id="rId1"/>
  <headerFooter>
    <oddHeader>&amp;L&amp;G&amp;R&amp;G</oddHeader>
    <oddFooter xml:space="preserve">&amp;C&amp;"Arial Black,Normal"&amp;12 &amp;K03+00026&amp;R&amp;"Arial Black,Gras"&amp;14&amp;K03+000Janvier 2024 | N°53&amp;G              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euil17">
    <tabColor rgb="FF00B0F0"/>
  </sheetPr>
  <dimension ref="A1:S34"/>
  <sheetViews>
    <sheetView topLeftCell="A11" zoomScaleNormal="100" zoomScalePageLayoutView="80" workbookViewId="0">
      <selection activeCell="U25" sqref="U25"/>
    </sheetView>
  </sheetViews>
  <sheetFormatPr baseColWidth="10" defaultColWidth="11.44140625" defaultRowHeight="12.75" customHeight="1"/>
  <cols>
    <col min="1" max="1" width="4.6640625" style="299" customWidth="1"/>
    <col min="2" max="2" width="9.6640625" style="33" customWidth="1"/>
    <col min="3" max="3" width="12" style="33" customWidth="1"/>
    <col min="4" max="4" width="9" style="33" customWidth="1"/>
    <col min="5" max="5" width="1.6640625" style="33" customWidth="1"/>
    <col min="6" max="6" width="12.5546875" style="33" customWidth="1"/>
    <col min="7" max="7" width="1.6640625" style="33" customWidth="1"/>
    <col min="8" max="8" width="9.5546875" style="33" customWidth="1"/>
    <col min="9" max="9" width="1.5546875" style="33" customWidth="1"/>
    <col min="10" max="10" width="8.88671875" style="33" customWidth="1"/>
    <col min="11" max="11" width="1.6640625" style="33" customWidth="1"/>
    <col min="12" max="12" width="10.44140625" style="33" customWidth="1"/>
    <col min="13" max="13" width="1.5546875" style="33" customWidth="1"/>
    <col min="14" max="14" width="7.33203125" style="33" customWidth="1"/>
    <col min="15" max="15" width="1.6640625" style="33" customWidth="1"/>
    <col min="16" max="16" width="7.33203125" style="33" customWidth="1"/>
    <col min="17" max="17" width="1.5546875" style="33" customWidth="1"/>
    <col min="18" max="18" width="7.33203125" style="33" customWidth="1"/>
    <col min="19" max="19" width="1.6640625" style="33" customWidth="1"/>
    <col min="20" max="16384" width="11.44140625" style="33"/>
  </cols>
  <sheetData>
    <row r="1" spans="1:19" ht="27.75" customHeight="1" thickBot="1">
      <c r="B1" s="817" t="s">
        <v>428</v>
      </c>
      <c r="C1" s="817"/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7"/>
      <c r="P1" s="817"/>
      <c r="Q1" s="817"/>
      <c r="R1" s="817"/>
      <c r="S1" s="817"/>
    </row>
    <row r="2" spans="1:19" ht="18.75" customHeight="1" thickBot="1">
      <c r="B2" s="875"/>
      <c r="C2" s="876"/>
      <c r="D2" s="819" t="s">
        <v>21</v>
      </c>
      <c r="E2" s="819"/>
      <c r="F2" s="819"/>
      <c r="G2" s="819"/>
      <c r="H2" s="819"/>
      <c r="I2" s="819"/>
      <c r="J2" s="819"/>
      <c r="K2" s="825"/>
      <c r="L2" s="819" t="s">
        <v>20</v>
      </c>
      <c r="M2" s="819"/>
      <c r="N2" s="819"/>
      <c r="O2" s="819"/>
      <c r="P2" s="819"/>
      <c r="Q2" s="819"/>
      <c r="R2" s="819"/>
      <c r="S2" s="825"/>
    </row>
    <row r="3" spans="1:19" ht="17.25" customHeight="1">
      <c r="B3" s="877"/>
      <c r="C3" s="878"/>
      <c r="D3" s="848" t="s">
        <v>22</v>
      </c>
      <c r="E3" s="868"/>
      <c r="F3" s="871" t="s">
        <v>88</v>
      </c>
      <c r="G3" s="872"/>
      <c r="H3" s="872"/>
      <c r="I3" s="872"/>
      <c r="J3" s="872"/>
      <c r="K3" s="873"/>
      <c r="L3" s="833" t="s">
        <v>22</v>
      </c>
      <c r="M3" s="868"/>
      <c r="N3" s="871" t="s">
        <v>88</v>
      </c>
      <c r="O3" s="872"/>
      <c r="P3" s="872"/>
      <c r="Q3" s="872"/>
      <c r="R3" s="872"/>
      <c r="S3" s="873"/>
    </row>
    <row r="4" spans="1:19" ht="27.75" customHeight="1" thickBot="1">
      <c r="B4" s="840" t="s">
        <v>6</v>
      </c>
      <c r="C4" s="841"/>
      <c r="D4" s="869"/>
      <c r="E4" s="870"/>
      <c r="F4" s="869" t="s">
        <v>4</v>
      </c>
      <c r="G4" s="870"/>
      <c r="H4" s="866" t="s">
        <v>103</v>
      </c>
      <c r="I4" s="874"/>
      <c r="J4" s="467" t="s">
        <v>104</v>
      </c>
      <c r="K4" s="468"/>
      <c r="L4" s="840"/>
      <c r="M4" s="870"/>
      <c r="N4" s="866" t="s">
        <v>4</v>
      </c>
      <c r="O4" s="867"/>
      <c r="P4" s="866" t="s">
        <v>105</v>
      </c>
      <c r="Q4" s="867"/>
      <c r="R4" s="469" t="s">
        <v>106</v>
      </c>
      <c r="S4" s="325"/>
    </row>
    <row r="5" spans="1:19" ht="12.75" customHeight="1">
      <c r="A5" s="299">
        <v>23</v>
      </c>
      <c r="B5" s="846">
        <v>44515</v>
      </c>
      <c r="C5" s="847"/>
      <c r="D5" s="415">
        <v>2240</v>
      </c>
      <c r="E5" s="470">
        <v>0</v>
      </c>
      <c r="F5" s="415">
        <v>14820</v>
      </c>
      <c r="G5" s="471">
        <v>0</v>
      </c>
      <c r="H5" s="415" t="s">
        <v>269</v>
      </c>
      <c r="I5" s="472">
        <v>0</v>
      </c>
      <c r="J5" s="415">
        <v>2820</v>
      </c>
      <c r="K5" s="473">
        <v>0</v>
      </c>
      <c r="L5" s="415">
        <v>7240</v>
      </c>
      <c r="M5" s="470">
        <v>0</v>
      </c>
      <c r="N5" s="415">
        <v>1444</v>
      </c>
      <c r="O5" s="470">
        <v>0</v>
      </c>
      <c r="P5" s="415">
        <v>13</v>
      </c>
      <c r="Q5" s="470">
        <v>0</v>
      </c>
      <c r="R5" s="415">
        <v>549</v>
      </c>
      <c r="S5" s="474">
        <v>0</v>
      </c>
    </row>
    <row r="6" spans="1:19" ht="12.75" customHeight="1">
      <c r="A6" s="299">
        <v>22</v>
      </c>
      <c r="B6" s="846">
        <v>44545</v>
      </c>
      <c r="C6" s="847"/>
      <c r="D6" s="415">
        <v>3350</v>
      </c>
      <c r="E6" s="471">
        <v>0</v>
      </c>
      <c r="F6" s="415">
        <v>12310</v>
      </c>
      <c r="G6" s="471">
        <v>0</v>
      </c>
      <c r="H6" s="415" t="s">
        <v>269</v>
      </c>
      <c r="I6" s="475">
        <v>0</v>
      </c>
      <c r="J6" s="415">
        <v>2100</v>
      </c>
      <c r="K6" s="473">
        <v>0</v>
      </c>
      <c r="L6" s="415">
        <v>9623</v>
      </c>
      <c r="M6" s="471">
        <v>0</v>
      </c>
      <c r="N6" s="415">
        <v>1383</v>
      </c>
      <c r="O6" s="471">
        <v>0</v>
      </c>
      <c r="P6" s="415">
        <v>10</v>
      </c>
      <c r="Q6" s="471">
        <v>0</v>
      </c>
      <c r="R6" s="415">
        <v>766</v>
      </c>
      <c r="S6" s="474">
        <v>0</v>
      </c>
    </row>
    <row r="7" spans="1:19" ht="12.75" customHeight="1">
      <c r="A7" s="299">
        <v>21</v>
      </c>
      <c r="B7" s="846">
        <v>44576</v>
      </c>
      <c r="C7" s="847"/>
      <c r="D7" s="415">
        <v>504</v>
      </c>
      <c r="E7" s="471">
        <v>0</v>
      </c>
      <c r="F7" s="415">
        <v>8500</v>
      </c>
      <c r="G7" s="471">
        <v>0</v>
      </c>
      <c r="H7" s="415" t="s">
        <v>269</v>
      </c>
      <c r="I7" s="475">
        <v>0</v>
      </c>
      <c r="J7" s="415">
        <v>735</v>
      </c>
      <c r="K7" s="473">
        <v>0</v>
      </c>
      <c r="L7" s="415">
        <v>7561</v>
      </c>
      <c r="M7" s="471">
        <v>0</v>
      </c>
      <c r="N7" s="415">
        <v>946</v>
      </c>
      <c r="O7" s="471">
        <v>0</v>
      </c>
      <c r="P7" s="415">
        <v>14</v>
      </c>
      <c r="Q7" s="471">
        <v>0</v>
      </c>
      <c r="R7" s="415">
        <v>624</v>
      </c>
      <c r="S7" s="474">
        <v>0</v>
      </c>
    </row>
    <row r="8" spans="1:19" ht="12.75" customHeight="1">
      <c r="A8" s="299">
        <v>20</v>
      </c>
      <c r="B8" s="846">
        <v>44607</v>
      </c>
      <c r="C8" s="847"/>
      <c r="D8" s="415">
        <v>0</v>
      </c>
      <c r="E8" s="471">
        <v>0</v>
      </c>
      <c r="F8" s="415">
        <v>0</v>
      </c>
      <c r="G8" s="471">
        <v>0</v>
      </c>
      <c r="H8" s="415" t="s">
        <v>269</v>
      </c>
      <c r="I8" s="475">
        <v>0</v>
      </c>
      <c r="J8" s="415">
        <v>0</v>
      </c>
      <c r="K8" s="473">
        <v>0</v>
      </c>
      <c r="L8" s="415">
        <v>801</v>
      </c>
      <c r="M8" s="471">
        <v>0</v>
      </c>
      <c r="N8" s="415">
        <v>273</v>
      </c>
      <c r="O8" s="471">
        <v>0</v>
      </c>
      <c r="P8" s="415">
        <v>2</v>
      </c>
      <c r="Q8" s="471">
        <v>0</v>
      </c>
      <c r="R8" s="415">
        <v>170</v>
      </c>
      <c r="S8" s="474">
        <v>0</v>
      </c>
    </row>
    <row r="9" spans="1:19" ht="12.75" customHeight="1">
      <c r="A9" s="299">
        <v>19</v>
      </c>
      <c r="B9" s="846">
        <v>44635</v>
      </c>
      <c r="C9" s="847"/>
      <c r="D9" s="415">
        <v>0</v>
      </c>
      <c r="E9" s="471">
        <v>0</v>
      </c>
      <c r="F9" s="415">
        <v>4760</v>
      </c>
      <c r="G9" s="471">
        <v>0</v>
      </c>
      <c r="H9" s="415" t="s">
        <v>269</v>
      </c>
      <c r="I9" s="475">
        <v>0</v>
      </c>
      <c r="J9" s="415">
        <v>0</v>
      </c>
      <c r="K9" s="473">
        <v>0</v>
      </c>
      <c r="L9" s="415">
        <v>1118</v>
      </c>
      <c r="M9" s="471">
        <v>0</v>
      </c>
      <c r="N9" s="415">
        <v>448</v>
      </c>
      <c r="O9" s="471">
        <v>0</v>
      </c>
      <c r="P9" s="415">
        <v>2.0499999999999998</v>
      </c>
      <c r="Q9" s="471">
        <v>0</v>
      </c>
      <c r="R9" s="415">
        <v>186.9</v>
      </c>
      <c r="S9" s="474">
        <v>0</v>
      </c>
    </row>
    <row r="10" spans="1:19" ht="12.75" customHeight="1">
      <c r="A10" s="299">
        <v>18</v>
      </c>
      <c r="B10" s="846">
        <v>44666</v>
      </c>
      <c r="C10" s="847"/>
      <c r="D10" s="415">
        <v>0</v>
      </c>
      <c r="E10" s="471">
        <v>0</v>
      </c>
      <c r="F10" s="415">
        <v>10320</v>
      </c>
      <c r="G10" s="471">
        <v>0</v>
      </c>
      <c r="H10" s="415" t="s">
        <v>269</v>
      </c>
      <c r="I10" s="475">
        <v>0</v>
      </c>
      <c r="J10" s="415">
        <v>0</v>
      </c>
      <c r="K10" s="473">
        <v>0</v>
      </c>
      <c r="L10" s="415">
        <v>2457</v>
      </c>
      <c r="M10" s="471">
        <v>0</v>
      </c>
      <c r="N10" s="415">
        <v>628</v>
      </c>
      <c r="O10" s="471">
        <v>0</v>
      </c>
      <c r="P10" s="415">
        <v>15</v>
      </c>
      <c r="Q10" s="471">
        <v>0</v>
      </c>
      <c r="R10" s="415">
        <v>157</v>
      </c>
      <c r="S10" s="474">
        <v>0</v>
      </c>
    </row>
    <row r="11" spans="1:19" ht="12.75" customHeight="1">
      <c r="A11" s="299">
        <v>17</v>
      </c>
      <c r="B11" s="846">
        <v>44696</v>
      </c>
      <c r="C11" s="847"/>
      <c r="D11" s="415">
        <v>0</v>
      </c>
      <c r="E11" s="471">
        <v>0</v>
      </c>
      <c r="F11" s="415">
        <v>10720</v>
      </c>
      <c r="G11" s="471">
        <v>0</v>
      </c>
      <c r="H11" s="415" t="s">
        <v>269</v>
      </c>
      <c r="I11" s="475">
        <v>0</v>
      </c>
      <c r="J11" s="415">
        <v>0</v>
      </c>
      <c r="K11" s="473">
        <v>0</v>
      </c>
      <c r="L11" s="415" t="s">
        <v>269</v>
      </c>
      <c r="M11" s="471">
        <v>0</v>
      </c>
      <c r="N11" s="415" t="s">
        <v>269</v>
      </c>
      <c r="O11" s="471">
        <v>0</v>
      </c>
      <c r="P11" s="415" t="s">
        <v>269</v>
      </c>
      <c r="Q11" s="471">
        <v>0</v>
      </c>
      <c r="R11" s="415" t="s">
        <v>269</v>
      </c>
      <c r="S11" s="474">
        <v>0</v>
      </c>
    </row>
    <row r="12" spans="1:19" ht="12.75" customHeight="1">
      <c r="A12" s="299">
        <v>16</v>
      </c>
      <c r="B12" s="846">
        <v>44727</v>
      </c>
      <c r="C12" s="847"/>
      <c r="D12" s="415">
        <v>5710</v>
      </c>
      <c r="E12" s="471">
        <v>0</v>
      </c>
      <c r="F12" s="415">
        <v>9467</v>
      </c>
      <c r="G12" s="471">
        <v>0</v>
      </c>
      <c r="H12" s="415" t="s">
        <v>269</v>
      </c>
      <c r="I12" s="475">
        <v>0</v>
      </c>
      <c r="J12" s="415">
        <v>0</v>
      </c>
      <c r="K12" s="473">
        <v>0</v>
      </c>
      <c r="L12" s="415" t="s">
        <v>269</v>
      </c>
      <c r="M12" s="471">
        <v>0</v>
      </c>
      <c r="N12" s="415" t="s">
        <v>269</v>
      </c>
      <c r="O12" s="471">
        <v>0</v>
      </c>
      <c r="P12" s="415" t="s">
        <v>269</v>
      </c>
      <c r="Q12" s="471">
        <v>0</v>
      </c>
      <c r="R12" s="415" t="s">
        <v>269</v>
      </c>
      <c r="S12" s="474">
        <v>0</v>
      </c>
    </row>
    <row r="13" spans="1:19" ht="12.75" customHeight="1">
      <c r="A13" s="299">
        <v>15</v>
      </c>
      <c r="B13" s="846">
        <v>44757</v>
      </c>
      <c r="C13" s="847"/>
      <c r="D13" s="415">
        <v>6750</v>
      </c>
      <c r="E13" s="471">
        <v>0</v>
      </c>
      <c r="F13" s="415">
        <v>9865</v>
      </c>
      <c r="G13" s="471">
        <v>0</v>
      </c>
      <c r="H13" s="415">
        <v>0</v>
      </c>
      <c r="I13" s="475">
        <v>0</v>
      </c>
      <c r="J13" s="415">
        <v>1225</v>
      </c>
      <c r="K13" s="473">
        <v>0</v>
      </c>
      <c r="L13" s="415" t="s">
        <v>269</v>
      </c>
      <c r="M13" s="471">
        <v>0</v>
      </c>
      <c r="N13" s="415" t="s">
        <v>269</v>
      </c>
      <c r="O13" s="471">
        <v>0</v>
      </c>
      <c r="P13" s="415" t="s">
        <v>269</v>
      </c>
      <c r="Q13" s="471">
        <v>0</v>
      </c>
      <c r="R13" s="415" t="s">
        <v>269</v>
      </c>
      <c r="S13" s="474">
        <v>0</v>
      </c>
    </row>
    <row r="14" spans="1:19" ht="12.75" customHeight="1">
      <c r="A14" s="299">
        <v>14</v>
      </c>
      <c r="B14" s="846">
        <v>44788</v>
      </c>
      <c r="C14" s="847"/>
      <c r="D14" s="415">
        <v>7168</v>
      </c>
      <c r="E14" s="471">
        <v>0</v>
      </c>
      <c r="F14" s="415">
        <v>12632</v>
      </c>
      <c r="G14" s="471">
        <v>0</v>
      </c>
      <c r="H14" s="415">
        <v>0</v>
      </c>
      <c r="I14" s="475">
        <v>0</v>
      </c>
      <c r="J14" s="415">
        <v>1190</v>
      </c>
      <c r="K14" s="473">
        <v>0</v>
      </c>
      <c r="L14" s="415" t="s">
        <v>269</v>
      </c>
      <c r="M14" s="471">
        <v>0</v>
      </c>
      <c r="N14" s="415" t="s">
        <v>269</v>
      </c>
      <c r="O14" s="471">
        <v>0</v>
      </c>
      <c r="P14" s="415" t="s">
        <v>269</v>
      </c>
      <c r="Q14" s="471">
        <v>0</v>
      </c>
      <c r="R14" s="415" t="s">
        <v>269</v>
      </c>
      <c r="S14" s="474">
        <v>0</v>
      </c>
    </row>
    <row r="15" spans="1:19" ht="12.75" customHeight="1">
      <c r="A15" s="299">
        <v>13</v>
      </c>
      <c r="B15" s="846">
        <v>44819</v>
      </c>
      <c r="C15" s="847"/>
      <c r="D15" s="415">
        <v>5134</v>
      </c>
      <c r="E15" s="471">
        <v>0</v>
      </c>
      <c r="F15" s="415">
        <v>11867</v>
      </c>
      <c r="G15" s="471">
        <v>0</v>
      </c>
      <c r="H15" s="415">
        <v>0</v>
      </c>
      <c r="I15" s="475">
        <v>0</v>
      </c>
      <c r="J15" s="415">
        <v>875</v>
      </c>
      <c r="K15" s="473">
        <v>0</v>
      </c>
      <c r="L15" s="415" t="s">
        <v>269</v>
      </c>
      <c r="M15" s="471">
        <v>0</v>
      </c>
      <c r="N15" s="415" t="s">
        <v>269</v>
      </c>
      <c r="O15" s="471">
        <v>0</v>
      </c>
      <c r="P15" s="415" t="s">
        <v>269</v>
      </c>
      <c r="Q15" s="471">
        <v>0</v>
      </c>
      <c r="R15" s="415" t="s">
        <v>269</v>
      </c>
      <c r="S15" s="474">
        <v>0</v>
      </c>
    </row>
    <row r="16" spans="1:19" ht="12.75" customHeight="1">
      <c r="A16" s="299">
        <v>12</v>
      </c>
      <c r="B16" s="846">
        <v>44849</v>
      </c>
      <c r="C16" s="847"/>
      <c r="D16" s="415">
        <v>5158</v>
      </c>
      <c r="E16" s="471">
        <v>0</v>
      </c>
      <c r="F16" s="415">
        <v>12403</v>
      </c>
      <c r="G16" s="471">
        <v>0</v>
      </c>
      <c r="H16" s="415">
        <v>0</v>
      </c>
      <c r="I16" s="475">
        <v>0</v>
      </c>
      <c r="J16" s="415">
        <v>770</v>
      </c>
      <c r="K16" s="473">
        <v>0</v>
      </c>
      <c r="L16" s="415" t="s">
        <v>269</v>
      </c>
      <c r="M16" s="471">
        <v>0</v>
      </c>
      <c r="N16" s="415" t="s">
        <v>269</v>
      </c>
      <c r="O16" s="471">
        <v>0</v>
      </c>
      <c r="P16" s="415" t="s">
        <v>269</v>
      </c>
      <c r="Q16" s="471">
        <v>0</v>
      </c>
      <c r="R16" s="415" t="s">
        <v>269</v>
      </c>
      <c r="S16" s="474">
        <v>0</v>
      </c>
    </row>
    <row r="17" spans="1:19" ht="12.75" customHeight="1">
      <c r="A17" s="299">
        <v>11</v>
      </c>
      <c r="B17" s="846">
        <v>44880</v>
      </c>
      <c r="C17" s="847"/>
      <c r="D17" s="415">
        <v>4482</v>
      </c>
      <c r="E17" s="471">
        <v>0</v>
      </c>
      <c r="F17" s="415">
        <v>14080</v>
      </c>
      <c r="G17" s="471">
        <v>0</v>
      </c>
      <c r="H17" s="415">
        <v>0</v>
      </c>
      <c r="I17" s="475">
        <v>0</v>
      </c>
      <c r="J17" s="415">
        <v>805</v>
      </c>
      <c r="K17" s="473">
        <v>0</v>
      </c>
      <c r="L17" s="415" t="s">
        <v>269</v>
      </c>
      <c r="M17" s="471">
        <v>0</v>
      </c>
      <c r="N17" s="415" t="s">
        <v>269</v>
      </c>
      <c r="O17" s="471">
        <v>0</v>
      </c>
      <c r="P17" s="415" t="s">
        <v>269</v>
      </c>
      <c r="Q17" s="471">
        <v>0</v>
      </c>
      <c r="R17" s="415" t="s">
        <v>269</v>
      </c>
      <c r="S17" s="474">
        <v>0</v>
      </c>
    </row>
    <row r="18" spans="1:19" ht="12.75" customHeight="1">
      <c r="A18" s="299">
        <v>10</v>
      </c>
      <c r="B18" s="846">
        <v>44910</v>
      </c>
      <c r="C18" s="847"/>
      <c r="D18" s="415">
        <v>5330</v>
      </c>
      <c r="E18" s="471">
        <v>0</v>
      </c>
      <c r="F18" s="415">
        <v>13850</v>
      </c>
      <c r="G18" s="471">
        <v>0</v>
      </c>
      <c r="H18" s="415">
        <v>0</v>
      </c>
      <c r="I18" s="475">
        <v>0</v>
      </c>
      <c r="J18" s="415">
        <v>875</v>
      </c>
      <c r="K18" s="473">
        <v>0</v>
      </c>
      <c r="L18" s="415" t="s">
        <v>269</v>
      </c>
      <c r="M18" s="471">
        <v>0</v>
      </c>
      <c r="N18" s="415" t="s">
        <v>269</v>
      </c>
      <c r="O18" s="471">
        <v>0</v>
      </c>
      <c r="P18" s="415" t="s">
        <v>269</v>
      </c>
      <c r="Q18" s="471">
        <v>0</v>
      </c>
      <c r="R18" s="415" t="s">
        <v>269</v>
      </c>
      <c r="S18" s="474">
        <v>0</v>
      </c>
    </row>
    <row r="19" spans="1:19" ht="12.75" customHeight="1">
      <c r="A19" s="299">
        <v>9</v>
      </c>
      <c r="B19" s="846">
        <v>44941</v>
      </c>
      <c r="C19" s="847"/>
      <c r="D19" s="415">
        <v>3734</v>
      </c>
      <c r="E19" s="471">
        <v>0</v>
      </c>
      <c r="F19" s="415">
        <v>11984</v>
      </c>
      <c r="G19" s="471">
        <v>0</v>
      </c>
      <c r="H19" s="415">
        <v>0</v>
      </c>
      <c r="I19" s="475">
        <v>0</v>
      </c>
      <c r="J19" s="415">
        <v>802</v>
      </c>
      <c r="K19" s="473">
        <v>0</v>
      </c>
      <c r="L19" s="415">
        <v>0</v>
      </c>
      <c r="M19" s="471">
        <v>0</v>
      </c>
      <c r="N19" s="415">
        <v>0</v>
      </c>
      <c r="O19" s="471">
        <v>0</v>
      </c>
      <c r="P19" s="415">
        <v>0</v>
      </c>
      <c r="Q19" s="471">
        <v>0</v>
      </c>
      <c r="R19" s="415">
        <v>0</v>
      </c>
      <c r="S19" s="474">
        <v>0</v>
      </c>
    </row>
    <row r="20" spans="1:19" ht="12.75" customHeight="1">
      <c r="A20" s="299">
        <v>8</v>
      </c>
      <c r="B20" s="846">
        <v>44972</v>
      </c>
      <c r="C20" s="847"/>
      <c r="D20" s="415">
        <v>3422</v>
      </c>
      <c r="E20" s="471">
        <v>0</v>
      </c>
      <c r="F20" s="415">
        <v>11319</v>
      </c>
      <c r="G20" s="471">
        <v>0</v>
      </c>
      <c r="H20" s="415">
        <v>0</v>
      </c>
      <c r="I20" s="475">
        <v>0</v>
      </c>
      <c r="J20" s="415">
        <v>560</v>
      </c>
      <c r="K20" s="473">
        <v>0</v>
      </c>
      <c r="L20" s="415">
        <v>0</v>
      </c>
      <c r="M20" s="471">
        <v>0</v>
      </c>
      <c r="N20" s="415">
        <v>0</v>
      </c>
      <c r="O20" s="471">
        <v>0</v>
      </c>
      <c r="P20" s="415">
        <v>0</v>
      </c>
      <c r="Q20" s="471">
        <v>0</v>
      </c>
      <c r="R20" s="415">
        <v>0</v>
      </c>
      <c r="S20" s="474">
        <v>0</v>
      </c>
    </row>
    <row r="21" spans="1:19" ht="12.75" customHeight="1">
      <c r="A21" s="299">
        <v>7</v>
      </c>
      <c r="B21" s="846">
        <v>45000</v>
      </c>
      <c r="C21" s="847"/>
      <c r="D21" s="415">
        <v>3981</v>
      </c>
      <c r="E21" s="471">
        <v>0</v>
      </c>
      <c r="F21" s="415">
        <v>12473</v>
      </c>
      <c r="G21" s="471">
        <v>0</v>
      </c>
      <c r="H21" s="415">
        <v>0</v>
      </c>
      <c r="I21" s="475">
        <v>0</v>
      </c>
      <c r="J21" s="415">
        <v>175</v>
      </c>
      <c r="K21" s="473">
        <v>0</v>
      </c>
      <c r="L21" s="415">
        <v>0</v>
      </c>
      <c r="M21" s="471">
        <v>0</v>
      </c>
      <c r="N21" s="415">
        <v>0</v>
      </c>
      <c r="O21" s="471">
        <v>0</v>
      </c>
      <c r="P21" s="415">
        <v>0</v>
      </c>
      <c r="Q21" s="471">
        <v>0</v>
      </c>
      <c r="R21" s="415">
        <v>0</v>
      </c>
      <c r="S21" s="474">
        <v>0</v>
      </c>
    </row>
    <row r="22" spans="1:19" ht="12.75" customHeight="1">
      <c r="A22" s="299">
        <v>6</v>
      </c>
      <c r="B22" s="846">
        <v>45031</v>
      </c>
      <c r="C22" s="847"/>
      <c r="D22" s="415">
        <v>5910</v>
      </c>
      <c r="E22" s="471">
        <v>0</v>
      </c>
      <c r="F22" s="415">
        <v>12870</v>
      </c>
      <c r="G22" s="471">
        <v>0</v>
      </c>
      <c r="H22" s="415">
        <v>0</v>
      </c>
      <c r="I22" s="475">
        <v>0</v>
      </c>
      <c r="J22" s="415">
        <v>70</v>
      </c>
      <c r="K22" s="473">
        <v>0</v>
      </c>
      <c r="L22" s="415">
        <v>0</v>
      </c>
      <c r="M22" s="471">
        <v>0</v>
      </c>
      <c r="N22" s="415">
        <v>0</v>
      </c>
      <c r="O22" s="471">
        <v>0</v>
      </c>
      <c r="P22" s="415">
        <v>0</v>
      </c>
      <c r="Q22" s="471">
        <v>0</v>
      </c>
      <c r="R22" s="415">
        <v>0</v>
      </c>
      <c r="S22" s="474">
        <v>0</v>
      </c>
    </row>
    <row r="23" spans="1:19" ht="12.75" customHeight="1">
      <c r="A23" s="299">
        <v>5</v>
      </c>
      <c r="B23" s="846">
        <v>45061</v>
      </c>
      <c r="C23" s="847"/>
      <c r="D23" s="415">
        <v>5040</v>
      </c>
      <c r="E23" s="471">
        <v>0</v>
      </c>
      <c r="F23" s="415">
        <v>14160</v>
      </c>
      <c r="G23" s="471">
        <v>0</v>
      </c>
      <c r="H23" s="415">
        <v>0</v>
      </c>
      <c r="I23" s="475">
        <v>0</v>
      </c>
      <c r="J23" s="415">
        <v>320</v>
      </c>
      <c r="K23" s="473">
        <v>0</v>
      </c>
      <c r="L23" s="415">
        <v>139</v>
      </c>
      <c r="M23" s="471">
        <v>0</v>
      </c>
      <c r="N23" s="415">
        <v>83.25</v>
      </c>
      <c r="O23" s="471">
        <v>0</v>
      </c>
      <c r="P23" s="415">
        <v>2.5</v>
      </c>
      <c r="Q23" s="471">
        <v>0</v>
      </c>
      <c r="R23" s="415">
        <v>8.44</v>
      </c>
      <c r="S23" s="474">
        <v>0</v>
      </c>
    </row>
    <row r="24" spans="1:19" ht="12.75" customHeight="1">
      <c r="A24" s="299">
        <v>4</v>
      </c>
      <c r="B24" s="846">
        <v>45092</v>
      </c>
      <c r="C24" s="847"/>
      <c r="D24" s="415">
        <v>7440</v>
      </c>
      <c r="E24" s="471">
        <v>0</v>
      </c>
      <c r="F24" s="415">
        <v>14220</v>
      </c>
      <c r="G24" s="471">
        <v>0</v>
      </c>
      <c r="H24" s="415">
        <v>0</v>
      </c>
      <c r="I24" s="475">
        <v>0</v>
      </c>
      <c r="J24" s="415">
        <v>140</v>
      </c>
      <c r="K24" s="473">
        <v>0</v>
      </c>
      <c r="L24" s="415">
        <v>3903</v>
      </c>
      <c r="M24" s="471">
        <v>0</v>
      </c>
      <c r="N24" s="415">
        <v>127.57</v>
      </c>
      <c r="O24" s="471">
        <v>0</v>
      </c>
      <c r="P24" s="415">
        <v>4.9400000000000004</v>
      </c>
      <c r="Q24" s="471">
        <v>0</v>
      </c>
      <c r="R24" s="415">
        <v>41.42</v>
      </c>
      <c r="S24" s="474">
        <v>0</v>
      </c>
    </row>
    <row r="25" spans="1:19" ht="12.75" customHeight="1">
      <c r="A25" s="299">
        <v>3</v>
      </c>
      <c r="B25" s="846">
        <v>45122</v>
      </c>
      <c r="C25" s="847"/>
      <c r="D25" s="415">
        <v>5421</v>
      </c>
      <c r="E25" s="471">
        <v>0</v>
      </c>
      <c r="F25" s="415">
        <v>12703</v>
      </c>
      <c r="G25" s="471">
        <v>0</v>
      </c>
      <c r="H25" s="415">
        <v>0</v>
      </c>
      <c r="I25" s="475">
        <v>0</v>
      </c>
      <c r="J25" s="415">
        <v>0</v>
      </c>
      <c r="K25" s="473">
        <v>0</v>
      </c>
      <c r="L25" s="415">
        <v>8945</v>
      </c>
      <c r="M25" s="471">
        <v>0</v>
      </c>
      <c r="N25" s="415">
        <v>92.13</v>
      </c>
      <c r="O25" s="471">
        <v>0</v>
      </c>
      <c r="P25" s="415">
        <v>5.4</v>
      </c>
      <c r="Q25" s="471">
        <v>0</v>
      </c>
      <c r="R25" s="415">
        <v>114.21</v>
      </c>
      <c r="S25" s="474">
        <v>0</v>
      </c>
    </row>
    <row r="26" spans="1:19" ht="12.75" customHeight="1">
      <c r="A26" s="299">
        <v>2</v>
      </c>
      <c r="B26" s="846">
        <v>45153</v>
      </c>
      <c r="C26" s="847"/>
      <c r="D26" s="415">
        <v>6734</v>
      </c>
      <c r="E26" s="471">
        <v>0</v>
      </c>
      <c r="F26" s="415">
        <v>13673</v>
      </c>
      <c r="G26" s="471">
        <v>0</v>
      </c>
      <c r="H26" s="415">
        <v>0</v>
      </c>
      <c r="I26" s="475">
        <v>0</v>
      </c>
      <c r="J26" s="415">
        <v>0</v>
      </c>
      <c r="K26" s="473">
        <v>0</v>
      </c>
      <c r="L26" s="415">
        <v>11192</v>
      </c>
      <c r="M26" s="471">
        <v>0</v>
      </c>
      <c r="N26" s="415">
        <v>228.67</v>
      </c>
      <c r="O26" s="471">
        <v>0</v>
      </c>
      <c r="P26" s="415">
        <v>21.44</v>
      </c>
      <c r="Q26" s="471">
        <v>0</v>
      </c>
      <c r="R26" s="415">
        <v>151.26</v>
      </c>
      <c r="S26" s="474">
        <v>0</v>
      </c>
    </row>
    <row r="27" spans="1:19" ht="12.75" customHeight="1">
      <c r="A27" s="299">
        <v>1</v>
      </c>
      <c r="B27" s="846">
        <v>45184</v>
      </c>
      <c r="C27" s="847"/>
      <c r="D27" s="415">
        <v>5160</v>
      </c>
      <c r="E27" s="471">
        <v>0</v>
      </c>
      <c r="F27" s="415">
        <v>15802</v>
      </c>
      <c r="G27" s="471">
        <v>0</v>
      </c>
      <c r="H27" s="415">
        <v>0</v>
      </c>
      <c r="I27" s="475">
        <v>0</v>
      </c>
      <c r="J27" s="415">
        <v>0</v>
      </c>
      <c r="K27" s="473">
        <v>0</v>
      </c>
      <c r="L27" s="415">
        <v>4373</v>
      </c>
      <c r="M27" s="471">
        <v>0</v>
      </c>
      <c r="N27" s="415">
        <v>202.32</v>
      </c>
      <c r="O27" s="471">
        <v>0</v>
      </c>
      <c r="P27" s="415">
        <v>7.18</v>
      </c>
      <c r="Q27" s="471">
        <v>0</v>
      </c>
      <c r="R27" s="415">
        <v>73.599999999999994</v>
      </c>
      <c r="S27" s="474">
        <v>0</v>
      </c>
    </row>
    <row r="28" spans="1:19" ht="12.75" customHeight="1">
      <c r="A28" s="299">
        <v>0</v>
      </c>
      <c r="B28" s="846">
        <v>45214</v>
      </c>
      <c r="C28" s="847"/>
      <c r="D28" s="415">
        <v>4550</v>
      </c>
      <c r="E28" s="471">
        <v>0</v>
      </c>
      <c r="F28" s="415">
        <v>14800</v>
      </c>
      <c r="G28" s="471">
        <v>0</v>
      </c>
      <c r="H28" s="415">
        <v>0</v>
      </c>
      <c r="I28" s="475">
        <v>0</v>
      </c>
      <c r="J28" s="415">
        <v>0</v>
      </c>
      <c r="K28" s="473">
        <v>0</v>
      </c>
      <c r="L28" s="415">
        <v>3207</v>
      </c>
      <c r="M28" s="471">
        <v>0</v>
      </c>
      <c r="N28" s="415">
        <v>263.05</v>
      </c>
      <c r="O28" s="471">
        <v>0</v>
      </c>
      <c r="P28" s="415">
        <v>13.75</v>
      </c>
      <c r="Q28" s="471">
        <v>0</v>
      </c>
      <c r="R28" s="415">
        <v>131.68</v>
      </c>
      <c r="S28" s="474">
        <v>0</v>
      </c>
    </row>
    <row r="29" spans="1:19" ht="12.75" customHeight="1">
      <c r="B29" s="393"/>
      <c r="C29" s="355"/>
      <c r="D29" s="412"/>
      <c r="E29" s="476"/>
      <c r="F29" s="412"/>
      <c r="G29" s="476"/>
      <c r="H29" s="453"/>
      <c r="I29" s="415"/>
      <c r="J29" s="412"/>
      <c r="K29" s="477"/>
      <c r="L29" s="412"/>
      <c r="M29" s="476"/>
      <c r="N29" s="412"/>
      <c r="O29" s="421"/>
      <c r="P29" s="450"/>
      <c r="Q29" s="423"/>
      <c r="S29" s="463"/>
    </row>
    <row r="30" spans="1:19" ht="12.75" customHeight="1">
      <c r="A30" s="299">
        <v>2023</v>
      </c>
      <c r="B30" s="844" t="s">
        <v>482</v>
      </c>
      <c r="C30" s="845"/>
      <c r="D30" s="429">
        <v>51392</v>
      </c>
      <c r="E30" s="478"/>
      <c r="F30" s="429">
        <v>134004</v>
      </c>
      <c r="G30" s="478"/>
      <c r="H30" s="429">
        <v>0</v>
      </c>
      <c r="I30" s="479"/>
      <c r="J30" s="429">
        <v>2067</v>
      </c>
      <c r="K30" s="480"/>
      <c r="L30" s="429">
        <v>31759</v>
      </c>
      <c r="M30" s="478"/>
      <c r="N30" s="429">
        <v>996.99</v>
      </c>
      <c r="O30" s="481"/>
      <c r="P30" s="429">
        <v>55.21</v>
      </c>
      <c r="Q30" s="423"/>
      <c r="R30" s="429">
        <v>520.6099999999999</v>
      </c>
      <c r="S30" s="463"/>
    </row>
    <row r="31" spans="1:19" ht="12.75" customHeight="1">
      <c r="A31" s="299">
        <v>2022</v>
      </c>
      <c r="B31" s="844" t="s">
        <v>483</v>
      </c>
      <c r="C31" s="845"/>
      <c r="D31" s="429">
        <v>30424</v>
      </c>
      <c r="E31" s="478"/>
      <c r="F31" s="429">
        <v>90534</v>
      </c>
      <c r="G31" s="478"/>
      <c r="H31" s="429">
        <v>0</v>
      </c>
      <c r="I31" s="479"/>
      <c r="J31" s="429">
        <v>4795</v>
      </c>
      <c r="K31" s="480"/>
      <c r="L31" s="429">
        <v>11937</v>
      </c>
      <c r="M31" s="478"/>
      <c r="N31" s="429">
        <v>2295</v>
      </c>
      <c r="O31" s="482"/>
      <c r="P31" s="429">
        <v>33.049999999999997</v>
      </c>
      <c r="Q31" s="423"/>
      <c r="R31" s="429">
        <v>1137.9000000000001</v>
      </c>
      <c r="S31" s="463"/>
    </row>
    <row r="32" spans="1:19" ht="12.75" customHeight="1" thickBot="1">
      <c r="B32" s="771" t="s">
        <v>5</v>
      </c>
      <c r="C32" s="401" t="s">
        <v>484</v>
      </c>
      <c r="D32" s="483">
        <v>0.68919274257165397</v>
      </c>
      <c r="E32" s="484"/>
      <c r="F32" s="485">
        <v>0.48015110345284651</v>
      </c>
      <c r="G32" s="484"/>
      <c r="H32" s="483" t="s">
        <v>285</v>
      </c>
      <c r="I32" s="486"/>
      <c r="J32" s="483">
        <v>-0.56892596454640243</v>
      </c>
      <c r="K32" s="487"/>
      <c r="L32" s="485">
        <v>1.6605512272765353</v>
      </c>
      <c r="M32" s="484"/>
      <c r="N32" s="485">
        <v>-0.56558169934640523</v>
      </c>
      <c r="O32" s="484"/>
      <c r="P32" s="485">
        <v>0.67049924357034807</v>
      </c>
      <c r="Q32" s="445"/>
      <c r="R32" s="485">
        <v>-0.54248176465418774</v>
      </c>
      <c r="S32" s="325"/>
    </row>
    <row r="33" spans="2:13" ht="12.75" customHeight="1">
      <c r="B33" s="326" t="s">
        <v>411</v>
      </c>
      <c r="H33" s="327"/>
      <c r="M33" s="327" t="s">
        <v>289</v>
      </c>
    </row>
    <row r="34" spans="2:13" ht="12.75" customHeight="1">
      <c r="B34" s="326"/>
      <c r="H34" s="327"/>
      <c r="M34" s="327"/>
    </row>
  </sheetData>
  <mergeCells count="39">
    <mergeCell ref="B1:S1"/>
    <mergeCell ref="L2:S2"/>
    <mergeCell ref="D3:E4"/>
    <mergeCell ref="L3:M4"/>
    <mergeCell ref="N3:S3"/>
    <mergeCell ref="F3:K3"/>
    <mergeCell ref="F4:G4"/>
    <mergeCell ref="H4:I4"/>
    <mergeCell ref="D2:K2"/>
    <mergeCell ref="B2:C3"/>
    <mergeCell ref="B11:C11"/>
    <mergeCell ref="B31:C31"/>
    <mergeCell ref="B27:C27"/>
    <mergeCell ref="B28:C28"/>
    <mergeCell ref="P4:Q4"/>
    <mergeCell ref="N4:O4"/>
    <mergeCell ref="B20:C20"/>
    <mergeCell ref="B4:C4"/>
    <mergeCell ref="B18:C18"/>
    <mergeCell ref="B5:C5"/>
    <mergeCell ref="B6:C6"/>
    <mergeCell ref="B7:C7"/>
    <mergeCell ref="B8:C8"/>
    <mergeCell ref="B9:C9"/>
    <mergeCell ref="B10:C10"/>
    <mergeCell ref="B12:C12"/>
    <mergeCell ref="B14:C14"/>
    <mergeCell ref="B13:C13"/>
    <mergeCell ref="B15:C15"/>
    <mergeCell ref="B30:C30"/>
    <mergeCell ref="B21:C21"/>
    <mergeCell ref="B22:C22"/>
    <mergeCell ref="B23:C23"/>
    <mergeCell ref="B16:C16"/>
    <mergeCell ref="B25:C25"/>
    <mergeCell ref="B26:C26"/>
    <mergeCell ref="B17:C17"/>
    <mergeCell ref="B19:C19"/>
    <mergeCell ref="B24:C24"/>
  </mergeCells>
  <conditionalFormatting sqref="F32 J32 L32 N32 P32 R32 D32 H32">
    <cfRule type="cellIs" dxfId="12" priority="9" operator="lessThan">
      <formula>0</formula>
    </cfRule>
  </conditionalFormatting>
  <conditionalFormatting sqref="L32 N32 P32 R32">
    <cfRule type="cellIs" dxfId="11" priority="1" operator="lessThan">
      <formula>0</formula>
    </cfRule>
  </conditionalFormatting>
  <printOptions horizontalCentered="1" verticalCentered="1"/>
  <pageMargins left="0" right="0" top="0.98425196850393704" bottom="0.39370078740157483" header="0" footer="0"/>
  <pageSetup paperSize="9" scale="75" firstPageNumber="18" orientation="portrait" useFirstPageNumber="1" r:id="rId1"/>
  <headerFooter>
    <oddHeader>&amp;L&amp;G&amp;R&amp;G</oddHeader>
    <oddFooter xml:space="preserve">&amp;C&amp;"Arial Black,Normal"&amp;12 &amp;K03+00027&amp;R&amp;"Arial Black,Gras"&amp;14&amp;K03+000Janvier 2024 | N°53&amp;G           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euil18">
    <tabColor rgb="FF00B0F0"/>
  </sheetPr>
  <dimension ref="A1:S36"/>
  <sheetViews>
    <sheetView topLeftCell="A10" zoomScale="80" zoomScaleNormal="80" zoomScalePageLayoutView="80" workbookViewId="0">
      <selection activeCell="AA16" sqref="AA16"/>
    </sheetView>
  </sheetViews>
  <sheetFormatPr baseColWidth="10" defaultColWidth="11.44140625" defaultRowHeight="12.75" customHeight="1"/>
  <cols>
    <col min="1" max="1" width="4.6640625" style="299" customWidth="1"/>
    <col min="2" max="2" width="10.44140625" style="33" customWidth="1"/>
    <col min="3" max="3" width="8.6640625" style="33" customWidth="1"/>
    <col min="4" max="4" width="9.33203125" style="33" customWidth="1"/>
    <col min="5" max="5" width="1.6640625" style="33" customWidth="1"/>
    <col min="6" max="6" width="8.6640625" style="33" customWidth="1"/>
    <col min="7" max="7" width="2.44140625" style="33" customWidth="1"/>
    <col min="8" max="8" width="8.5546875" style="33" customWidth="1"/>
    <col min="9" max="9" width="3.44140625" style="33" customWidth="1"/>
    <col min="10" max="10" width="9.33203125" style="33" customWidth="1"/>
    <col min="11" max="11" width="3.33203125" style="33" customWidth="1"/>
    <col min="12" max="12" width="8.6640625" style="33" customWidth="1"/>
    <col min="13" max="13" width="2.33203125" style="33" customWidth="1"/>
    <col min="14" max="14" width="9" style="33" customWidth="1"/>
    <col min="15" max="15" width="2.44140625" style="33" customWidth="1"/>
    <col min="16" max="16" width="8.33203125" style="33" customWidth="1"/>
    <col min="17" max="17" width="2.6640625" style="33" customWidth="1"/>
    <col min="18" max="18" width="9.44140625" style="33" customWidth="1"/>
    <col min="19" max="19" width="1.6640625" style="33" customWidth="1"/>
    <col min="20" max="16384" width="11.44140625" style="33"/>
  </cols>
  <sheetData>
    <row r="1" spans="1:19" ht="23.1" customHeight="1" thickBot="1">
      <c r="B1" s="817" t="s">
        <v>429</v>
      </c>
      <c r="C1" s="817"/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7"/>
      <c r="P1" s="817"/>
      <c r="Q1" s="817"/>
      <c r="R1" s="817"/>
      <c r="S1" s="817"/>
    </row>
    <row r="2" spans="1:19" ht="30.75" customHeight="1">
      <c r="B2" s="877"/>
      <c r="C2" s="878"/>
      <c r="D2" s="881" t="s">
        <v>129</v>
      </c>
      <c r="E2" s="882"/>
      <c r="F2" s="882"/>
      <c r="G2" s="883"/>
      <c r="H2" s="882" t="s">
        <v>130</v>
      </c>
      <c r="I2" s="882"/>
      <c r="J2" s="882"/>
      <c r="K2" s="883"/>
      <c r="L2" s="882" t="s">
        <v>131</v>
      </c>
      <c r="M2" s="882"/>
      <c r="N2" s="882"/>
      <c r="O2" s="883"/>
      <c r="P2" s="881" t="s">
        <v>132</v>
      </c>
      <c r="Q2" s="882"/>
      <c r="R2" s="882"/>
      <c r="S2" s="883"/>
    </row>
    <row r="3" spans="1:19" ht="23.25" customHeight="1" thickBot="1">
      <c r="B3" s="840" t="s">
        <v>6</v>
      </c>
      <c r="C3" s="841"/>
      <c r="D3" s="879" t="s">
        <v>114</v>
      </c>
      <c r="E3" s="880"/>
      <c r="F3" s="884" t="s">
        <v>115</v>
      </c>
      <c r="G3" s="885"/>
      <c r="H3" s="879" t="s">
        <v>114</v>
      </c>
      <c r="I3" s="880"/>
      <c r="J3" s="884" t="s">
        <v>115</v>
      </c>
      <c r="K3" s="885"/>
      <c r="L3" s="879" t="s">
        <v>114</v>
      </c>
      <c r="M3" s="880"/>
      <c r="N3" s="884" t="s">
        <v>115</v>
      </c>
      <c r="O3" s="885"/>
      <c r="P3" s="879" t="s">
        <v>114</v>
      </c>
      <c r="Q3" s="880"/>
      <c r="R3" s="884" t="s">
        <v>115</v>
      </c>
      <c r="S3" s="885"/>
    </row>
    <row r="4" spans="1:19" ht="19.5" customHeight="1">
      <c r="A4" s="299">
        <v>23</v>
      </c>
      <c r="B4" s="846">
        <v>44515</v>
      </c>
      <c r="C4" s="847"/>
      <c r="D4" s="412">
        <v>694.37099999999998</v>
      </c>
      <c r="E4" s="488">
        <v>0</v>
      </c>
      <c r="F4" s="412">
        <v>752.86099999999999</v>
      </c>
      <c r="G4" s="489">
        <v>0</v>
      </c>
      <c r="H4" s="412">
        <v>16.489000000000001</v>
      </c>
      <c r="I4" s="488">
        <v>0</v>
      </c>
      <c r="J4" s="412">
        <v>19.68</v>
      </c>
      <c r="K4" s="489">
        <v>0</v>
      </c>
      <c r="L4" s="415">
        <v>176.83099999999999</v>
      </c>
      <c r="M4" s="488">
        <v>0</v>
      </c>
      <c r="N4" s="415">
        <v>237.95599999999999</v>
      </c>
      <c r="O4" s="489">
        <v>0</v>
      </c>
      <c r="P4" s="415">
        <v>501.05099999999999</v>
      </c>
      <c r="Q4" s="488">
        <v>0</v>
      </c>
      <c r="R4" s="415">
        <v>495.22500000000002</v>
      </c>
      <c r="S4" s="490">
        <v>0</v>
      </c>
    </row>
    <row r="5" spans="1:19" ht="19.5" customHeight="1">
      <c r="A5" s="299">
        <v>22</v>
      </c>
      <c r="B5" s="846">
        <v>44545</v>
      </c>
      <c r="C5" s="847"/>
      <c r="D5" s="412">
        <v>764.54200000000003</v>
      </c>
      <c r="E5" s="488">
        <v>0</v>
      </c>
      <c r="F5" s="412">
        <v>896.69100000000003</v>
      </c>
      <c r="G5" s="489">
        <v>0</v>
      </c>
      <c r="H5" s="412">
        <v>33.442</v>
      </c>
      <c r="I5" s="488">
        <v>0</v>
      </c>
      <c r="J5" s="412">
        <v>32.713999999999999</v>
      </c>
      <c r="K5" s="489">
        <v>0</v>
      </c>
      <c r="L5" s="415">
        <v>229.87299999999999</v>
      </c>
      <c r="M5" s="488">
        <v>0</v>
      </c>
      <c r="N5" s="415">
        <v>410.38600000000002</v>
      </c>
      <c r="O5" s="489">
        <v>0</v>
      </c>
      <c r="P5" s="415">
        <v>501.22699999999998</v>
      </c>
      <c r="Q5" s="488">
        <v>0</v>
      </c>
      <c r="R5" s="415">
        <v>453.59100000000001</v>
      </c>
      <c r="S5" s="489">
        <v>0</v>
      </c>
    </row>
    <row r="6" spans="1:19" ht="19.5" customHeight="1">
      <c r="A6" s="299">
        <v>21</v>
      </c>
      <c r="B6" s="846">
        <v>44576</v>
      </c>
      <c r="C6" s="847"/>
      <c r="D6" s="412">
        <v>649.26366000000007</v>
      </c>
      <c r="E6" s="488">
        <v>0</v>
      </c>
      <c r="F6" s="412">
        <v>747.37400000000002</v>
      </c>
      <c r="G6" s="489">
        <v>0</v>
      </c>
      <c r="H6" s="412">
        <v>36.365000000000002</v>
      </c>
      <c r="I6" s="488">
        <v>0</v>
      </c>
      <c r="J6" s="412">
        <v>30.381</v>
      </c>
      <c r="K6" s="489">
        <v>0</v>
      </c>
      <c r="L6" s="415">
        <v>165.95099999999999</v>
      </c>
      <c r="M6" s="488">
        <v>0</v>
      </c>
      <c r="N6" s="415">
        <v>346.48099999999999</v>
      </c>
      <c r="O6" s="489">
        <v>0</v>
      </c>
      <c r="P6" s="415">
        <v>446.94766000000004</v>
      </c>
      <c r="Q6" s="488">
        <v>0</v>
      </c>
      <c r="R6" s="415">
        <v>370.512</v>
      </c>
      <c r="S6" s="489">
        <v>0</v>
      </c>
    </row>
    <row r="7" spans="1:19" ht="19.5" customHeight="1">
      <c r="A7" s="299">
        <v>20</v>
      </c>
      <c r="B7" s="846">
        <v>44607</v>
      </c>
      <c r="C7" s="847"/>
      <c r="D7" s="412">
        <v>400.06400000000002</v>
      </c>
      <c r="E7" s="488">
        <v>0</v>
      </c>
      <c r="F7" s="412">
        <v>539.74599999999998</v>
      </c>
      <c r="G7" s="489">
        <v>0</v>
      </c>
      <c r="H7" s="412">
        <v>23.54</v>
      </c>
      <c r="I7" s="488">
        <v>0</v>
      </c>
      <c r="J7" s="412">
        <v>21.693999999999999</v>
      </c>
      <c r="K7" s="489">
        <v>0</v>
      </c>
      <c r="L7" s="415">
        <v>131.94499999999999</v>
      </c>
      <c r="M7" s="488">
        <v>0</v>
      </c>
      <c r="N7" s="415">
        <v>234.435</v>
      </c>
      <c r="O7" s="489">
        <v>0</v>
      </c>
      <c r="P7" s="415">
        <v>244.57900000000001</v>
      </c>
      <c r="Q7" s="488">
        <v>0</v>
      </c>
      <c r="R7" s="415">
        <v>283.61700000000002</v>
      </c>
      <c r="S7" s="489">
        <v>0</v>
      </c>
    </row>
    <row r="8" spans="1:19" ht="19.5" customHeight="1">
      <c r="A8" s="299">
        <v>19</v>
      </c>
      <c r="B8" s="846">
        <v>44635</v>
      </c>
      <c r="C8" s="847"/>
      <c r="D8" s="412">
        <v>738.25328999999999</v>
      </c>
      <c r="E8" s="488">
        <v>0</v>
      </c>
      <c r="F8" s="412">
        <v>992.197</v>
      </c>
      <c r="G8" s="489">
        <v>0</v>
      </c>
      <c r="H8" s="412">
        <v>24.206</v>
      </c>
      <c r="I8" s="488">
        <v>0</v>
      </c>
      <c r="J8" s="412">
        <v>25.439</v>
      </c>
      <c r="K8" s="489">
        <v>0</v>
      </c>
      <c r="L8" s="415">
        <v>277.113</v>
      </c>
      <c r="M8" s="488">
        <v>0</v>
      </c>
      <c r="N8" s="415">
        <v>510.95</v>
      </c>
      <c r="O8" s="489">
        <v>0</v>
      </c>
      <c r="P8" s="415">
        <v>436.93428999999998</v>
      </c>
      <c r="Q8" s="488">
        <v>0</v>
      </c>
      <c r="R8" s="415">
        <v>455.80799999999999</v>
      </c>
      <c r="S8" s="489">
        <v>0</v>
      </c>
    </row>
    <row r="9" spans="1:19" ht="19.5" customHeight="1">
      <c r="A9" s="299">
        <v>18</v>
      </c>
      <c r="B9" s="846">
        <v>44666</v>
      </c>
      <c r="C9" s="847"/>
      <c r="D9" s="412">
        <v>626.48299999999995</v>
      </c>
      <c r="E9" s="488">
        <v>0</v>
      </c>
      <c r="F9" s="412">
        <v>677.21799999999996</v>
      </c>
      <c r="G9" s="489">
        <v>0</v>
      </c>
      <c r="H9" s="412">
        <v>41.021000000000001</v>
      </c>
      <c r="I9" s="488">
        <v>0</v>
      </c>
      <c r="J9" s="412">
        <v>35.609000000000002</v>
      </c>
      <c r="K9" s="489">
        <v>0</v>
      </c>
      <c r="L9" s="415">
        <v>336.65899999999999</v>
      </c>
      <c r="M9" s="488">
        <v>0</v>
      </c>
      <c r="N9" s="415">
        <v>290.709</v>
      </c>
      <c r="O9" s="489">
        <v>0</v>
      </c>
      <c r="P9" s="415">
        <v>248.803</v>
      </c>
      <c r="Q9" s="488">
        <v>0</v>
      </c>
      <c r="R9" s="415">
        <v>350.9</v>
      </c>
      <c r="S9" s="489">
        <v>0</v>
      </c>
    </row>
    <row r="10" spans="1:19" ht="19.5" customHeight="1">
      <c r="A10" s="299">
        <v>17</v>
      </c>
      <c r="B10" s="846">
        <v>44696</v>
      </c>
      <c r="C10" s="847"/>
      <c r="D10" s="412">
        <v>983.38462000000004</v>
      </c>
      <c r="E10" s="488">
        <v>0</v>
      </c>
      <c r="F10" s="412">
        <v>1016.3169999999999</v>
      </c>
      <c r="G10" s="489">
        <v>0</v>
      </c>
      <c r="H10" s="412">
        <v>50.342999999999996</v>
      </c>
      <c r="I10" s="488">
        <v>0</v>
      </c>
      <c r="J10" s="412">
        <v>47.570999999999991</v>
      </c>
      <c r="K10" s="489">
        <v>0</v>
      </c>
      <c r="L10" s="415">
        <v>425.67199999999997</v>
      </c>
      <c r="M10" s="471">
        <v>0</v>
      </c>
      <c r="N10" s="415">
        <v>421.87399999999997</v>
      </c>
      <c r="O10" s="473">
        <v>0</v>
      </c>
      <c r="P10" s="415">
        <v>507.36962000000005</v>
      </c>
      <c r="Q10" s="471">
        <v>0</v>
      </c>
      <c r="R10" s="415">
        <v>546.87199999999996</v>
      </c>
      <c r="S10" s="489">
        <v>0</v>
      </c>
    </row>
    <row r="11" spans="1:19" ht="19.5" customHeight="1">
      <c r="A11" s="299">
        <v>16</v>
      </c>
      <c r="B11" s="846">
        <v>44727</v>
      </c>
      <c r="C11" s="847"/>
      <c r="D11" s="412">
        <v>983.52700000000004</v>
      </c>
      <c r="E11" s="488">
        <v>0</v>
      </c>
      <c r="F11" s="412">
        <v>930.29</v>
      </c>
      <c r="G11" s="489">
        <v>0</v>
      </c>
      <c r="H11" s="412">
        <v>36.911000000000001</v>
      </c>
      <c r="I11" s="488">
        <v>0</v>
      </c>
      <c r="J11" s="412">
        <v>34.079000000000001</v>
      </c>
      <c r="K11" s="489">
        <v>0</v>
      </c>
      <c r="L11" s="415">
        <v>431.18700000000001</v>
      </c>
      <c r="M11" s="471">
        <v>0</v>
      </c>
      <c r="N11" s="415">
        <v>490.654</v>
      </c>
      <c r="O11" s="473">
        <v>0</v>
      </c>
      <c r="P11" s="415">
        <v>515.42899999999997</v>
      </c>
      <c r="Q11" s="471">
        <v>0</v>
      </c>
      <c r="R11" s="415">
        <v>405.55700000000002</v>
      </c>
      <c r="S11" s="489">
        <v>0</v>
      </c>
    </row>
    <row r="12" spans="1:19" ht="19.5" customHeight="1">
      <c r="A12" s="299">
        <v>15</v>
      </c>
      <c r="B12" s="846">
        <v>44757</v>
      </c>
      <c r="C12" s="847"/>
      <c r="D12" s="412">
        <v>1213.4462800000001</v>
      </c>
      <c r="E12" s="488">
        <v>0</v>
      </c>
      <c r="F12" s="412">
        <v>919.18100000000004</v>
      </c>
      <c r="G12" s="489">
        <v>0</v>
      </c>
      <c r="H12" s="412">
        <v>31.298999999999999</v>
      </c>
      <c r="I12" s="488">
        <v>0</v>
      </c>
      <c r="J12" s="412">
        <v>26.513000000000002</v>
      </c>
      <c r="K12" s="489">
        <v>0</v>
      </c>
      <c r="L12" s="415">
        <v>487.41</v>
      </c>
      <c r="M12" s="471">
        <v>0</v>
      </c>
      <c r="N12" s="415">
        <v>466.26600000000002</v>
      </c>
      <c r="O12" s="473">
        <v>0</v>
      </c>
      <c r="P12" s="415">
        <v>694.73728000000006</v>
      </c>
      <c r="Q12" s="471">
        <v>0</v>
      </c>
      <c r="R12" s="415">
        <v>426.40199999999999</v>
      </c>
      <c r="S12" s="489">
        <v>0</v>
      </c>
    </row>
    <row r="13" spans="1:19" ht="19.5" customHeight="1">
      <c r="A13" s="299">
        <v>14</v>
      </c>
      <c r="B13" s="846">
        <v>44788</v>
      </c>
      <c r="C13" s="847"/>
      <c r="D13" s="412">
        <v>956.32400000000007</v>
      </c>
      <c r="E13" s="488">
        <v>0</v>
      </c>
      <c r="F13" s="412">
        <v>822.33799999999997</v>
      </c>
      <c r="G13" s="489">
        <v>0</v>
      </c>
      <c r="H13" s="412">
        <v>35.851999999999997</v>
      </c>
      <c r="I13" s="488">
        <v>0</v>
      </c>
      <c r="J13" s="412">
        <v>24.527000000000001</v>
      </c>
      <c r="K13" s="489">
        <v>0</v>
      </c>
      <c r="L13" s="415">
        <v>514.81500000000005</v>
      </c>
      <c r="M13" s="488">
        <v>0</v>
      </c>
      <c r="N13" s="415">
        <v>536.22699999999998</v>
      </c>
      <c r="O13" s="489">
        <v>0</v>
      </c>
      <c r="P13" s="415">
        <v>405.65699999999998</v>
      </c>
      <c r="Q13" s="488">
        <v>0</v>
      </c>
      <c r="R13" s="415">
        <v>261.584</v>
      </c>
      <c r="S13" s="489">
        <v>0</v>
      </c>
    </row>
    <row r="14" spans="1:19" ht="19.5" customHeight="1">
      <c r="A14" s="299">
        <v>13</v>
      </c>
      <c r="B14" s="846">
        <v>44819</v>
      </c>
      <c r="C14" s="847"/>
      <c r="D14" s="412">
        <v>800.41677000000004</v>
      </c>
      <c r="E14" s="488">
        <v>0</v>
      </c>
      <c r="F14" s="412">
        <v>745.23649999999998</v>
      </c>
      <c r="G14" s="489">
        <v>0</v>
      </c>
      <c r="H14" s="412">
        <v>28.904</v>
      </c>
      <c r="I14" s="488">
        <v>0</v>
      </c>
      <c r="J14" s="412">
        <v>28.814</v>
      </c>
      <c r="K14" s="489">
        <v>0</v>
      </c>
      <c r="L14" s="415">
        <v>294.79300000000001</v>
      </c>
      <c r="M14" s="488">
        <v>0</v>
      </c>
      <c r="N14" s="415">
        <v>311.24349999999998</v>
      </c>
      <c r="O14" s="489">
        <v>0</v>
      </c>
      <c r="P14" s="415">
        <v>476.7197700000001</v>
      </c>
      <c r="Q14" s="488">
        <v>0</v>
      </c>
      <c r="R14" s="415">
        <v>405.17899999999997</v>
      </c>
      <c r="S14" s="489">
        <v>0</v>
      </c>
    </row>
    <row r="15" spans="1:19" ht="19.5" customHeight="1">
      <c r="A15" s="299">
        <v>12</v>
      </c>
      <c r="B15" s="846">
        <v>44849</v>
      </c>
      <c r="C15" s="847"/>
      <c r="D15" s="412">
        <v>533.19890000000009</v>
      </c>
      <c r="E15" s="488">
        <v>0</v>
      </c>
      <c r="F15" s="412">
        <v>342.53300000000002</v>
      </c>
      <c r="G15" s="489">
        <v>0</v>
      </c>
      <c r="H15" s="412">
        <v>22.338000000000001</v>
      </c>
      <c r="I15" s="488">
        <v>0</v>
      </c>
      <c r="J15" s="412">
        <v>25.745999999999999</v>
      </c>
      <c r="K15" s="489">
        <v>0</v>
      </c>
      <c r="L15" s="415">
        <v>348.86200000000002</v>
      </c>
      <c r="M15" s="488">
        <v>0</v>
      </c>
      <c r="N15" s="415">
        <v>249.001</v>
      </c>
      <c r="O15" s="489">
        <v>0</v>
      </c>
      <c r="P15" s="415">
        <v>161.99889999999999</v>
      </c>
      <c r="Q15" s="488">
        <v>0</v>
      </c>
      <c r="R15" s="415">
        <v>67.786000000000001</v>
      </c>
      <c r="S15" s="489">
        <v>0</v>
      </c>
    </row>
    <row r="16" spans="1:19" ht="19.5" customHeight="1">
      <c r="A16" s="299">
        <v>11</v>
      </c>
      <c r="B16" s="846">
        <v>44880</v>
      </c>
      <c r="C16" s="847"/>
      <c r="D16" s="412">
        <v>592.44200000000001</v>
      </c>
      <c r="E16" s="488">
        <v>0</v>
      </c>
      <c r="F16" s="412">
        <v>428.24100000000004</v>
      </c>
      <c r="G16" s="489">
        <v>0</v>
      </c>
      <c r="H16" s="412">
        <v>28.274999999999999</v>
      </c>
      <c r="I16" s="488">
        <v>0</v>
      </c>
      <c r="J16" s="412">
        <v>31.623000000000001</v>
      </c>
      <c r="K16" s="489">
        <v>0</v>
      </c>
      <c r="L16" s="415">
        <v>264.21199999999999</v>
      </c>
      <c r="M16" s="488">
        <v>0</v>
      </c>
      <c r="N16" s="415">
        <v>227.20500000000001</v>
      </c>
      <c r="O16" s="489">
        <v>0</v>
      </c>
      <c r="P16" s="415">
        <v>299.95499999999998</v>
      </c>
      <c r="Q16" s="488">
        <v>0</v>
      </c>
      <c r="R16" s="415">
        <v>169.41300000000001</v>
      </c>
      <c r="S16" s="489">
        <v>0</v>
      </c>
    </row>
    <row r="17" spans="1:19" ht="19.5" customHeight="1">
      <c r="A17" s="299">
        <v>10</v>
      </c>
      <c r="B17" s="846">
        <v>44910</v>
      </c>
      <c r="C17" s="847"/>
      <c r="D17" s="412">
        <v>610.04299999999989</v>
      </c>
      <c r="E17" s="488">
        <v>0</v>
      </c>
      <c r="F17" s="412">
        <v>460.20079999999996</v>
      </c>
      <c r="G17" s="489">
        <v>0</v>
      </c>
      <c r="H17" s="412">
        <v>37.997999999999998</v>
      </c>
      <c r="I17" s="488">
        <v>0</v>
      </c>
      <c r="J17" s="412">
        <v>38.780999999999999</v>
      </c>
      <c r="K17" s="489">
        <v>0</v>
      </c>
      <c r="L17" s="415">
        <v>273.52699999999999</v>
      </c>
      <c r="M17" s="488">
        <v>0</v>
      </c>
      <c r="N17" s="415">
        <v>254.4648</v>
      </c>
      <c r="O17" s="489">
        <v>0</v>
      </c>
      <c r="P17" s="415">
        <v>298.51799999999997</v>
      </c>
      <c r="Q17" s="488">
        <v>0</v>
      </c>
      <c r="R17" s="415">
        <v>166.95500000000001</v>
      </c>
      <c r="S17" s="489">
        <v>0</v>
      </c>
    </row>
    <row r="18" spans="1:19" ht="19.5" customHeight="1">
      <c r="A18" s="299">
        <v>9</v>
      </c>
      <c r="B18" s="846">
        <v>44941</v>
      </c>
      <c r="C18" s="847"/>
      <c r="D18" s="412">
        <v>415.21457999999996</v>
      </c>
      <c r="E18" s="488">
        <v>0</v>
      </c>
      <c r="F18" s="412">
        <v>368.65999999999997</v>
      </c>
      <c r="G18" s="489">
        <v>0</v>
      </c>
      <c r="H18" s="412">
        <v>34.777000000000001</v>
      </c>
      <c r="I18" s="488">
        <v>0</v>
      </c>
      <c r="J18" s="412">
        <v>33.183</v>
      </c>
      <c r="K18" s="489">
        <v>0</v>
      </c>
      <c r="L18" s="415">
        <v>143.57499999999999</v>
      </c>
      <c r="M18" s="488">
        <v>0</v>
      </c>
      <c r="N18" s="415">
        <v>172.72299999999998</v>
      </c>
      <c r="O18" s="489">
        <v>0</v>
      </c>
      <c r="P18" s="415">
        <v>236.86257999999998</v>
      </c>
      <c r="Q18" s="488">
        <v>0</v>
      </c>
      <c r="R18" s="415">
        <v>162.75399999999999</v>
      </c>
      <c r="S18" s="489">
        <v>0</v>
      </c>
    </row>
    <row r="19" spans="1:19" ht="19.5" customHeight="1">
      <c r="A19" s="299">
        <v>8</v>
      </c>
      <c r="B19" s="846">
        <v>44972</v>
      </c>
      <c r="C19" s="847"/>
      <c r="D19" s="412">
        <v>418.27443000000005</v>
      </c>
      <c r="E19" s="488">
        <v>0</v>
      </c>
      <c r="F19" s="412">
        <v>622.12079999999992</v>
      </c>
      <c r="G19" s="489">
        <v>0</v>
      </c>
      <c r="H19" s="412">
        <v>43.900999999999996</v>
      </c>
      <c r="I19" s="488">
        <v>0</v>
      </c>
      <c r="J19" s="412">
        <v>38.661999999999992</v>
      </c>
      <c r="K19" s="489">
        <v>0</v>
      </c>
      <c r="L19" s="415">
        <v>177.85500000000002</v>
      </c>
      <c r="M19" s="471">
        <v>0</v>
      </c>
      <c r="N19" s="415">
        <v>295.9298</v>
      </c>
      <c r="O19" s="473">
        <v>0</v>
      </c>
      <c r="P19" s="415">
        <v>196.51843</v>
      </c>
      <c r="Q19" s="471">
        <v>0</v>
      </c>
      <c r="R19" s="415">
        <v>287.529</v>
      </c>
      <c r="S19" s="489">
        <v>0</v>
      </c>
    </row>
    <row r="20" spans="1:19" ht="19.5" customHeight="1">
      <c r="A20" s="299">
        <v>7</v>
      </c>
      <c r="B20" s="846">
        <v>45000</v>
      </c>
      <c r="C20" s="847"/>
      <c r="D20" s="412">
        <v>527.87542000000008</v>
      </c>
      <c r="E20" s="488">
        <v>0</v>
      </c>
      <c r="F20" s="412">
        <v>563.12699999999995</v>
      </c>
      <c r="G20" s="489">
        <v>0</v>
      </c>
      <c r="H20" s="412">
        <v>47.47399999999999</v>
      </c>
      <c r="I20" s="488">
        <v>0</v>
      </c>
      <c r="J20" s="412">
        <v>47.579000000000001</v>
      </c>
      <c r="K20" s="489">
        <v>0</v>
      </c>
      <c r="L20" s="415">
        <v>215.14000000000001</v>
      </c>
      <c r="M20" s="471">
        <v>0</v>
      </c>
      <c r="N20" s="415">
        <v>288.99099999999999</v>
      </c>
      <c r="O20" s="473">
        <v>0</v>
      </c>
      <c r="P20" s="415">
        <v>265.26141999999999</v>
      </c>
      <c r="Q20" s="471">
        <v>0</v>
      </c>
      <c r="R20" s="415">
        <v>226.55699999999999</v>
      </c>
      <c r="S20" s="489">
        <v>0</v>
      </c>
    </row>
    <row r="21" spans="1:19" ht="19.5" customHeight="1">
      <c r="A21" s="299">
        <v>6</v>
      </c>
      <c r="B21" s="846">
        <v>45031</v>
      </c>
      <c r="C21" s="847"/>
      <c r="D21" s="412">
        <v>415.21457999999996</v>
      </c>
      <c r="E21" s="488">
        <v>0</v>
      </c>
      <c r="F21" s="412">
        <v>368.65999999999997</v>
      </c>
      <c r="G21" s="489">
        <v>0</v>
      </c>
      <c r="H21" s="412">
        <v>34.777000000000001</v>
      </c>
      <c r="I21" s="488">
        <v>0</v>
      </c>
      <c r="J21" s="412">
        <v>33.183</v>
      </c>
      <c r="K21" s="489">
        <v>0</v>
      </c>
      <c r="L21" s="415">
        <v>143.57499999999999</v>
      </c>
      <c r="M21" s="471">
        <v>0</v>
      </c>
      <c r="N21" s="415">
        <v>172.72299999999998</v>
      </c>
      <c r="O21" s="473">
        <v>0</v>
      </c>
      <c r="P21" s="415">
        <v>236.86257999999998</v>
      </c>
      <c r="Q21" s="471">
        <v>0</v>
      </c>
      <c r="R21" s="415">
        <v>162.75399999999999</v>
      </c>
      <c r="S21" s="489">
        <v>0</v>
      </c>
    </row>
    <row r="22" spans="1:19" ht="19.5" customHeight="1">
      <c r="A22" s="299">
        <v>5</v>
      </c>
      <c r="B22" s="846">
        <v>45061</v>
      </c>
      <c r="C22" s="847"/>
      <c r="D22" s="412">
        <v>418.27443000000005</v>
      </c>
      <c r="E22" s="488">
        <v>0</v>
      </c>
      <c r="F22" s="412">
        <v>622.12079999999992</v>
      </c>
      <c r="G22" s="489">
        <v>0</v>
      </c>
      <c r="H22" s="412">
        <v>43.900999999999996</v>
      </c>
      <c r="I22" s="488">
        <v>0</v>
      </c>
      <c r="J22" s="412">
        <v>38.661999999999992</v>
      </c>
      <c r="K22" s="489">
        <v>0</v>
      </c>
      <c r="L22" s="415">
        <v>177.85500000000002</v>
      </c>
      <c r="M22" s="471">
        <v>0</v>
      </c>
      <c r="N22" s="415">
        <v>295.9298</v>
      </c>
      <c r="O22" s="473">
        <v>0</v>
      </c>
      <c r="P22" s="415">
        <v>196.51843</v>
      </c>
      <c r="Q22" s="471">
        <v>0</v>
      </c>
      <c r="R22" s="415">
        <v>287.529</v>
      </c>
      <c r="S22" s="489">
        <v>0</v>
      </c>
    </row>
    <row r="23" spans="1:19" ht="19.5" customHeight="1">
      <c r="A23" s="299">
        <v>4</v>
      </c>
      <c r="B23" s="846">
        <v>45092</v>
      </c>
      <c r="C23" s="847"/>
      <c r="D23" s="412">
        <v>527.87542000000008</v>
      </c>
      <c r="E23" s="488">
        <v>0</v>
      </c>
      <c r="F23" s="412">
        <v>563.12699999999995</v>
      </c>
      <c r="G23" s="489">
        <v>0</v>
      </c>
      <c r="H23" s="412">
        <v>47.47399999999999</v>
      </c>
      <c r="I23" s="488">
        <v>0</v>
      </c>
      <c r="J23" s="412">
        <v>47.579000000000001</v>
      </c>
      <c r="K23" s="489">
        <v>0</v>
      </c>
      <c r="L23" s="415">
        <v>215.14000000000001</v>
      </c>
      <c r="M23" s="471">
        <v>0</v>
      </c>
      <c r="N23" s="415">
        <v>288.99099999999999</v>
      </c>
      <c r="O23" s="473">
        <v>0</v>
      </c>
      <c r="P23" s="415">
        <v>265.26141999999999</v>
      </c>
      <c r="Q23" s="471">
        <v>0</v>
      </c>
      <c r="R23" s="415">
        <v>226.55699999999999</v>
      </c>
      <c r="S23" s="489">
        <v>0</v>
      </c>
    </row>
    <row r="24" spans="1:19" ht="19.5" customHeight="1">
      <c r="A24" s="299">
        <v>3</v>
      </c>
      <c r="B24" s="846">
        <v>45122</v>
      </c>
      <c r="C24" s="847"/>
      <c r="D24" s="412">
        <v>497.69299999999998</v>
      </c>
      <c r="E24" s="488">
        <v>0</v>
      </c>
      <c r="F24" s="412">
        <v>616.56799999999998</v>
      </c>
      <c r="G24" s="489">
        <v>0</v>
      </c>
      <c r="H24" s="412">
        <v>43.731000000000002</v>
      </c>
      <c r="I24" s="488">
        <v>0</v>
      </c>
      <c r="J24" s="412">
        <v>39.677</v>
      </c>
      <c r="K24" s="489">
        <v>0</v>
      </c>
      <c r="L24" s="415">
        <v>284.09399999999999</v>
      </c>
      <c r="M24" s="471">
        <v>0</v>
      </c>
      <c r="N24" s="415">
        <v>378.51299999999998</v>
      </c>
      <c r="O24" s="473">
        <v>0</v>
      </c>
      <c r="P24" s="415">
        <v>169.86799999999999</v>
      </c>
      <c r="Q24" s="471">
        <v>0</v>
      </c>
      <c r="R24" s="415">
        <v>198.37799999999999</v>
      </c>
      <c r="S24" s="489">
        <v>0</v>
      </c>
    </row>
    <row r="25" spans="1:19" ht="19.5" customHeight="1">
      <c r="A25" s="299">
        <v>2</v>
      </c>
      <c r="B25" s="846">
        <v>45153</v>
      </c>
      <c r="C25" s="847"/>
      <c r="D25" s="412">
        <v>497.31900000000002</v>
      </c>
      <c r="E25" s="488">
        <v>0</v>
      </c>
      <c r="F25" s="412">
        <v>417.40609999999998</v>
      </c>
      <c r="G25" s="489">
        <v>0</v>
      </c>
      <c r="H25" s="412">
        <v>33.250999999999998</v>
      </c>
      <c r="I25" s="488">
        <v>0</v>
      </c>
      <c r="J25" s="412">
        <v>32.017099999999999</v>
      </c>
      <c r="K25" s="489">
        <v>0</v>
      </c>
      <c r="L25" s="415">
        <v>317.32799999999997</v>
      </c>
      <c r="M25" s="471">
        <v>0</v>
      </c>
      <c r="N25" s="415">
        <v>248.315</v>
      </c>
      <c r="O25" s="473">
        <v>0</v>
      </c>
      <c r="P25" s="415">
        <v>146.74</v>
      </c>
      <c r="Q25" s="471">
        <v>0</v>
      </c>
      <c r="R25" s="415">
        <v>137.07400000000001</v>
      </c>
      <c r="S25" s="489">
        <v>0</v>
      </c>
    </row>
    <row r="26" spans="1:19" ht="19.5" customHeight="1">
      <c r="A26" s="299">
        <v>1</v>
      </c>
      <c r="B26" s="846">
        <v>45184</v>
      </c>
      <c r="C26" s="847"/>
      <c r="D26" s="412">
        <v>689.12659000000008</v>
      </c>
      <c r="E26" s="488">
        <v>0</v>
      </c>
      <c r="F26" s="412">
        <v>729.75400000000002</v>
      </c>
      <c r="G26" s="489">
        <v>0</v>
      </c>
      <c r="H26" s="412">
        <v>28.986999999999998</v>
      </c>
      <c r="I26" s="488">
        <v>0</v>
      </c>
      <c r="J26" s="412">
        <v>28.734000000000002</v>
      </c>
      <c r="K26" s="489">
        <v>0</v>
      </c>
      <c r="L26" s="415">
        <v>258.17500000000001</v>
      </c>
      <c r="M26" s="471">
        <v>0</v>
      </c>
      <c r="N26" s="415">
        <v>301.19600000000003</v>
      </c>
      <c r="O26" s="473">
        <v>0</v>
      </c>
      <c r="P26" s="415">
        <v>218.93959000000004</v>
      </c>
      <c r="Q26" s="471">
        <v>0</v>
      </c>
      <c r="R26" s="415">
        <v>216.71100000000001</v>
      </c>
      <c r="S26" s="489">
        <v>0</v>
      </c>
    </row>
    <row r="27" spans="1:19" ht="19.5" customHeight="1">
      <c r="A27" s="299">
        <v>0</v>
      </c>
      <c r="B27" s="846">
        <v>45214</v>
      </c>
      <c r="C27" s="847"/>
      <c r="D27" s="412">
        <v>801.72223999999994</v>
      </c>
      <c r="E27" s="488">
        <v>0</v>
      </c>
      <c r="F27" s="412">
        <v>374.46600000000001</v>
      </c>
      <c r="G27" s="489">
        <v>0</v>
      </c>
      <c r="H27" s="412">
        <v>28.395</v>
      </c>
      <c r="I27" s="488">
        <v>0</v>
      </c>
      <c r="J27" s="412">
        <v>29.05</v>
      </c>
      <c r="K27" s="489">
        <v>0</v>
      </c>
      <c r="L27" s="415">
        <v>468.94400000000002</v>
      </c>
      <c r="M27" s="471">
        <v>0</v>
      </c>
      <c r="N27" s="415">
        <v>193.751</v>
      </c>
      <c r="O27" s="473">
        <v>0</v>
      </c>
      <c r="P27" s="415">
        <v>304.38324</v>
      </c>
      <c r="Q27" s="471">
        <v>0</v>
      </c>
      <c r="R27" s="415">
        <v>151.66499999999999</v>
      </c>
      <c r="S27" s="489">
        <v>0</v>
      </c>
    </row>
    <row r="28" spans="1:19" ht="13.5" customHeight="1">
      <c r="B28" s="393"/>
      <c r="C28" s="355"/>
      <c r="D28" s="412"/>
      <c r="E28" s="476"/>
      <c r="F28" s="412"/>
      <c r="G28" s="477"/>
      <c r="H28" s="412"/>
      <c r="I28" s="476"/>
      <c r="J28" s="412"/>
      <c r="K28" s="477"/>
      <c r="L28" s="412"/>
      <c r="M28" s="476"/>
      <c r="N28" s="412"/>
      <c r="O28" s="355"/>
      <c r="P28" s="450"/>
      <c r="Q28" s="423"/>
      <c r="S28" s="463"/>
    </row>
    <row r="29" spans="1:19" ht="21.75" customHeight="1">
      <c r="A29" s="299">
        <v>2023</v>
      </c>
      <c r="B29" s="844" t="s">
        <v>482</v>
      </c>
      <c r="C29" s="845"/>
      <c r="D29" s="429">
        <v>5208.5896900000007</v>
      </c>
      <c r="E29" s="478"/>
      <c r="F29" s="429">
        <v>5246.0096999999996</v>
      </c>
      <c r="G29" s="480"/>
      <c r="H29" s="429">
        <v>386.66799999999995</v>
      </c>
      <c r="I29" s="478"/>
      <c r="J29" s="429">
        <v>368.3261</v>
      </c>
      <c r="K29" s="480"/>
      <c r="L29" s="429">
        <v>2401.681</v>
      </c>
      <c r="M29" s="478"/>
      <c r="N29" s="429">
        <v>2637.0625999999997</v>
      </c>
      <c r="O29" s="491"/>
      <c r="P29" s="429">
        <v>2237.21569</v>
      </c>
      <c r="Q29" s="423"/>
      <c r="R29" s="429">
        <v>2057.5080000000003</v>
      </c>
      <c r="S29" s="463"/>
    </row>
    <row r="30" spans="1:19" ht="27" customHeight="1">
      <c r="A30" s="299">
        <v>2022</v>
      </c>
      <c r="B30" s="844" t="s">
        <v>483</v>
      </c>
      <c r="C30" s="845"/>
      <c r="D30" s="429">
        <v>7884.3615199999995</v>
      </c>
      <c r="E30" s="478"/>
      <c r="F30" s="429">
        <v>7732.4305000000004</v>
      </c>
      <c r="G30" s="480"/>
      <c r="H30" s="429">
        <v>330.779</v>
      </c>
      <c r="I30" s="478"/>
      <c r="J30" s="429">
        <v>300.37300000000005</v>
      </c>
      <c r="K30" s="480"/>
      <c r="L30" s="429">
        <v>3414.4070000000002</v>
      </c>
      <c r="M30" s="478"/>
      <c r="N30" s="429">
        <v>3857.8405000000002</v>
      </c>
      <c r="O30" s="363"/>
      <c r="P30" s="429">
        <v>4139.1755200000007</v>
      </c>
      <c r="Q30" s="423"/>
      <c r="R30" s="429">
        <v>3574.2169999999996</v>
      </c>
      <c r="S30" s="463"/>
    </row>
    <row r="31" spans="1:19" ht="21.75" customHeight="1" thickBot="1">
      <c r="B31" s="371" t="s">
        <v>5</v>
      </c>
      <c r="C31" s="401" t="s">
        <v>484</v>
      </c>
      <c r="D31" s="492">
        <v>-0.33937711039916885</v>
      </c>
      <c r="E31" s="484"/>
      <c r="F31" s="492">
        <v>-0.32155747148325498</v>
      </c>
      <c r="G31" s="487"/>
      <c r="H31" s="492">
        <v>0.168961753920291</v>
      </c>
      <c r="I31" s="484"/>
      <c r="J31" s="492">
        <v>0.22622905520802439</v>
      </c>
      <c r="K31" s="487"/>
      <c r="L31" s="492">
        <v>-0.29660377336386667</v>
      </c>
      <c r="M31" s="493"/>
      <c r="N31" s="492">
        <v>-0.31644073932035299</v>
      </c>
      <c r="O31" s="494"/>
      <c r="P31" s="492">
        <v>-0.45950209668808639</v>
      </c>
      <c r="Q31" s="496"/>
      <c r="R31" s="495">
        <v>-0.42434720667491632</v>
      </c>
      <c r="S31" s="325"/>
    </row>
    <row r="32" spans="1:19" ht="16.5" customHeight="1">
      <c r="B32" s="326" t="s">
        <v>412</v>
      </c>
      <c r="P32" s="327" t="s">
        <v>289</v>
      </c>
    </row>
    <row r="33" spans="2:19" ht="12.75" customHeight="1">
      <c r="B33" s="326"/>
      <c r="J33" s="497"/>
    </row>
    <row r="35" spans="2:19" s="299" customFormat="1" ht="0.75" customHeight="1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</row>
    <row r="36" spans="2:19" s="299" customFormat="1" ht="12.75" hidden="1" customHeight="1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</sheetData>
  <mergeCells count="41">
    <mergeCell ref="R3:S3"/>
    <mergeCell ref="B30:C30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9:C29"/>
    <mergeCell ref="N3:O3"/>
    <mergeCell ref="B17:C17"/>
    <mergeCell ref="B6:C6"/>
    <mergeCell ref="J3:K3"/>
    <mergeCell ref="B14:C14"/>
    <mergeCell ref="B15:C15"/>
    <mergeCell ref="B16:C16"/>
    <mergeCell ref="B13:C13"/>
    <mergeCell ref="B9:C9"/>
    <mergeCell ref="B10:C10"/>
    <mergeCell ref="B11:C11"/>
    <mergeCell ref="B12:C12"/>
    <mergeCell ref="L3:M3"/>
    <mergeCell ref="B8:C8"/>
    <mergeCell ref="B1:S1"/>
    <mergeCell ref="B2:C2"/>
    <mergeCell ref="B3:C3"/>
    <mergeCell ref="P3:Q3"/>
    <mergeCell ref="B7:C7"/>
    <mergeCell ref="D2:G2"/>
    <mergeCell ref="H2:K2"/>
    <mergeCell ref="B4:C4"/>
    <mergeCell ref="B5:C5"/>
    <mergeCell ref="F3:G3"/>
    <mergeCell ref="H3:I3"/>
    <mergeCell ref="L2:O2"/>
    <mergeCell ref="P2:S2"/>
    <mergeCell ref="D3:E3"/>
  </mergeCells>
  <conditionalFormatting sqref="D31 F31 H31 J31 P31 R31 L31 N31">
    <cfRule type="cellIs" dxfId="10" priority="5" operator="lessThan">
      <formula>0</formula>
    </cfRule>
  </conditionalFormatting>
  <printOptions horizontalCentered="1" verticalCentered="1"/>
  <pageMargins left="0" right="0" top="0.98425196850393704" bottom="0.39370078740157483" header="0" footer="0"/>
  <pageSetup paperSize="9" scale="70" firstPageNumber="18" orientation="portrait" useFirstPageNumber="1" r:id="rId1"/>
  <headerFooter>
    <oddHeader>&amp;L&amp;G&amp;R&amp;G</oddHeader>
    <oddFooter xml:space="preserve">&amp;C&amp;"Arial Black,Normal"&amp;12 &amp;K03+00028&amp;R&amp;"Arial Black,Gras"&amp;14&amp;K03+000Janvier 2024 | N°53&amp;G          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euil19">
    <tabColor rgb="FF00B0F0"/>
  </sheetPr>
  <dimension ref="A1:S34"/>
  <sheetViews>
    <sheetView showWhiteSpace="0" topLeftCell="A5" zoomScale="85" zoomScaleNormal="85" zoomScalePageLayoutView="80" workbookViewId="0">
      <selection activeCell="U30" sqref="U30"/>
    </sheetView>
  </sheetViews>
  <sheetFormatPr baseColWidth="10" defaultColWidth="11.44140625" defaultRowHeight="12.75" customHeight="1"/>
  <cols>
    <col min="1" max="1" width="4.6640625" style="299" customWidth="1"/>
    <col min="2" max="2" width="9.33203125" style="377" customWidth="1"/>
    <col min="3" max="3" width="11.33203125" style="377" customWidth="1"/>
    <col min="4" max="4" width="11.44140625" style="33" customWidth="1"/>
    <col min="5" max="5" width="1.6640625" style="33" customWidth="1"/>
    <col min="6" max="6" width="12" style="33" customWidth="1"/>
    <col min="7" max="7" width="1.33203125" style="33" customWidth="1"/>
    <col min="8" max="8" width="11.44140625" style="33" customWidth="1"/>
    <col min="9" max="9" width="1.33203125" style="33" customWidth="1"/>
    <col min="10" max="10" width="12.33203125" style="33" customWidth="1"/>
    <col min="11" max="11" width="1.33203125" style="33" customWidth="1"/>
    <col min="12" max="12" width="12.109375" style="33" customWidth="1"/>
    <col min="13" max="13" width="1" style="33" customWidth="1"/>
    <col min="14" max="14" width="11.88671875" style="33" customWidth="1"/>
    <col min="15" max="15" width="1.33203125" style="33" customWidth="1"/>
    <col min="16" max="16" width="11.44140625" style="33" customWidth="1"/>
    <col min="17" max="17" width="1.5546875" style="33" customWidth="1"/>
    <col min="18" max="18" width="12" style="33" customWidth="1"/>
    <col min="19" max="19" width="1.33203125" style="33" customWidth="1"/>
    <col min="20" max="16384" width="11.44140625" style="33"/>
  </cols>
  <sheetData>
    <row r="1" spans="1:19" ht="35.700000000000003" customHeight="1" thickBot="1">
      <c r="B1" s="817" t="s">
        <v>430</v>
      </c>
      <c r="C1" s="817"/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7"/>
      <c r="P1" s="817"/>
      <c r="Q1" s="817"/>
      <c r="R1" s="817"/>
      <c r="S1" s="817"/>
    </row>
    <row r="2" spans="1:19" ht="14.1" customHeight="1">
      <c r="B2" s="877"/>
      <c r="C2" s="878"/>
      <c r="D2" s="881" t="s">
        <v>107</v>
      </c>
      <c r="E2" s="882"/>
      <c r="F2" s="882"/>
      <c r="G2" s="883"/>
      <c r="H2" s="882" t="s">
        <v>108</v>
      </c>
      <c r="I2" s="882"/>
      <c r="J2" s="882"/>
      <c r="K2" s="883"/>
      <c r="L2" s="882" t="s">
        <v>109</v>
      </c>
      <c r="M2" s="882"/>
      <c r="N2" s="882"/>
      <c r="O2" s="883"/>
      <c r="P2" s="881" t="s">
        <v>110</v>
      </c>
      <c r="Q2" s="882"/>
      <c r="R2" s="882"/>
      <c r="S2" s="883"/>
    </row>
    <row r="3" spans="1:19" ht="25.5" customHeight="1" thickBot="1">
      <c r="B3" s="840" t="s">
        <v>6</v>
      </c>
      <c r="C3" s="841"/>
      <c r="D3" s="879" t="s">
        <v>111</v>
      </c>
      <c r="E3" s="880"/>
      <c r="F3" s="884" t="s">
        <v>112</v>
      </c>
      <c r="G3" s="885"/>
      <c r="H3" s="879" t="s">
        <v>111</v>
      </c>
      <c r="I3" s="880"/>
      <c r="J3" s="884" t="s">
        <v>112</v>
      </c>
      <c r="K3" s="885"/>
      <c r="L3" s="879" t="s">
        <v>111</v>
      </c>
      <c r="M3" s="880"/>
      <c r="N3" s="884" t="s">
        <v>112</v>
      </c>
      <c r="O3" s="885"/>
      <c r="P3" s="879" t="s">
        <v>111</v>
      </c>
      <c r="Q3" s="880"/>
      <c r="R3" s="884" t="s">
        <v>112</v>
      </c>
      <c r="S3" s="885"/>
    </row>
    <row r="4" spans="1:19" ht="14.1" customHeight="1">
      <c r="A4" s="299">
        <v>23</v>
      </c>
      <c r="B4" s="886">
        <v>44515</v>
      </c>
      <c r="C4" s="887"/>
      <c r="D4" s="412">
        <v>17023</v>
      </c>
      <c r="E4" s="488">
        <v>0</v>
      </c>
      <c r="F4" s="412">
        <v>14011</v>
      </c>
      <c r="G4" s="489">
        <v>0</v>
      </c>
      <c r="H4" s="412">
        <v>8548</v>
      </c>
      <c r="I4" s="488">
        <v>0</v>
      </c>
      <c r="J4" s="412">
        <v>8502</v>
      </c>
      <c r="K4" s="489">
        <v>0</v>
      </c>
      <c r="L4" s="412">
        <v>3829</v>
      </c>
      <c r="M4" s="488">
        <v>0</v>
      </c>
      <c r="N4" s="412">
        <v>2543</v>
      </c>
      <c r="O4" s="489">
        <v>0</v>
      </c>
      <c r="P4" s="415">
        <v>4646</v>
      </c>
      <c r="Q4" s="488">
        <v>0</v>
      </c>
      <c r="R4" s="415">
        <v>2966</v>
      </c>
      <c r="S4" s="490">
        <v>0</v>
      </c>
    </row>
    <row r="5" spans="1:19" ht="14.1" customHeight="1">
      <c r="A5" s="299">
        <v>22</v>
      </c>
      <c r="B5" s="886">
        <v>44545</v>
      </c>
      <c r="C5" s="887"/>
      <c r="D5" s="412">
        <v>19192</v>
      </c>
      <c r="E5" s="488">
        <v>0</v>
      </c>
      <c r="F5" s="412">
        <v>17803</v>
      </c>
      <c r="G5" s="489">
        <v>0</v>
      </c>
      <c r="H5" s="412">
        <v>10882</v>
      </c>
      <c r="I5" s="488">
        <v>0</v>
      </c>
      <c r="J5" s="412">
        <v>10942</v>
      </c>
      <c r="K5" s="489">
        <v>0</v>
      </c>
      <c r="L5" s="412">
        <v>1474</v>
      </c>
      <c r="M5" s="488">
        <v>0</v>
      </c>
      <c r="N5" s="412">
        <v>1082</v>
      </c>
      <c r="O5" s="489">
        <v>0</v>
      </c>
      <c r="P5" s="415">
        <v>6836</v>
      </c>
      <c r="Q5" s="488">
        <v>0</v>
      </c>
      <c r="R5" s="415">
        <v>5779</v>
      </c>
      <c r="S5" s="489">
        <v>0</v>
      </c>
    </row>
    <row r="6" spans="1:19" ht="14.1" customHeight="1">
      <c r="A6" s="299">
        <v>21</v>
      </c>
      <c r="B6" s="886">
        <v>44576</v>
      </c>
      <c r="C6" s="887"/>
      <c r="D6" s="412">
        <v>16687</v>
      </c>
      <c r="E6" s="488">
        <v>0</v>
      </c>
      <c r="F6" s="412">
        <v>17427</v>
      </c>
      <c r="G6" s="489">
        <v>0</v>
      </c>
      <c r="H6" s="412">
        <v>10450</v>
      </c>
      <c r="I6" s="488">
        <v>0</v>
      </c>
      <c r="J6" s="412">
        <v>10311</v>
      </c>
      <c r="K6" s="489">
        <v>0</v>
      </c>
      <c r="L6" s="412">
        <v>1004</v>
      </c>
      <c r="M6" s="488">
        <v>0</v>
      </c>
      <c r="N6" s="412">
        <v>1351</v>
      </c>
      <c r="O6" s="489">
        <v>0</v>
      </c>
      <c r="P6" s="415">
        <v>5233</v>
      </c>
      <c r="Q6" s="488">
        <v>0</v>
      </c>
      <c r="R6" s="415">
        <v>5765</v>
      </c>
      <c r="S6" s="489">
        <v>0</v>
      </c>
    </row>
    <row r="7" spans="1:19" ht="14.1" customHeight="1">
      <c r="A7" s="299">
        <v>20</v>
      </c>
      <c r="B7" s="886">
        <v>44607</v>
      </c>
      <c r="C7" s="887"/>
      <c r="D7" s="412">
        <v>11926</v>
      </c>
      <c r="E7" s="488">
        <v>0</v>
      </c>
      <c r="F7" s="412">
        <v>12969</v>
      </c>
      <c r="G7" s="489">
        <v>0</v>
      </c>
      <c r="H7" s="412">
        <v>6672</v>
      </c>
      <c r="I7" s="488">
        <v>0</v>
      </c>
      <c r="J7" s="412">
        <v>6872</v>
      </c>
      <c r="K7" s="489">
        <v>0</v>
      </c>
      <c r="L7" s="412">
        <v>1057</v>
      </c>
      <c r="M7" s="488">
        <v>0</v>
      </c>
      <c r="N7" s="412">
        <v>1686</v>
      </c>
      <c r="O7" s="489">
        <v>0</v>
      </c>
      <c r="P7" s="415">
        <v>4197</v>
      </c>
      <c r="Q7" s="488">
        <v>0</v>
      </c>
      <c r="R7" s="415">
        <v>4411</v>
      </c>
      <c r="S7" s="489">
        <v>0</v>
      </c>
    </row>
    <row r="8" spans="1:19" ht="14.1" customHeight="1">
      <c r="A8" s="299">
        <v>19</v>
      </c>
      <c r="B8" s="886">
        <v>44635</v>
      </c>
      <c r="C8" s="887"/>
      <c r="D8" s="412">
        <v>16275</v>
      </c>
      <c r="E8" s="488">
        <v>0</v>
      </c>
      <c r="F8" s="412">
        <v>16771</v>
      </c>
      <c r="G8" s="489">
        <v>0</v>
      </c>
      <c r="H8" s="412">
        <v>9108</v>
      </c>
      <c r="I8" s="488">
        <v>0</v>
      </c>
      <c r="J8" s="412">
        <v>9269</v>
      </c>
      <c r="K8" s="489">
        <v>0</v>
      </c>
      <c r="L8" s="412">
        <v>1456</v>
      </c>
      <c r="M8" s="488">
        <v>0</v>
      </c>
      <c r="N8" s="412">
        <v>1584</v>
      </c>
      <c r="O8" s="489">
        <v>0</v>
      </c>
      <c r="P8" s="415">
        <v>5711</v>
      </c>
      <c r="Q8" s="488">
        <v>0</v>
      </c>
      <c r="R8" s="415">
        <v>5918</v>
      </c>
      <c r="S8" s="489">
        <v>0</v>
      </c>
    </row>
    <row r="9" spans="1:19" ht="14.1" customHeight="1">
      <c r="A9" s="299">
        <v>18</v>
      </c>
      <c r="B9" s="886">
        <v>44666</v>
      </c>
      <c r="C9" s="887"/>
      <c r="D9" s="412">
        <v>24974</v>
      </c>
      <c r="E9" s="488">
        <v>0</v>
      </c>
      <c r="F9" s="412">
        <v>24523</v>
      </c>
      <c r="G9" s="489">
        <v>0</v>
      </c>
      <c r="H9" s="412">
        <v>13596</v>
      </c>
      <c r="I9" s="488">
        <v>0</v>
      </c>
      <c r="J9" s="412">
        <v>14487</v>
      </c>
      <c r="K9" s="489">
        <v>0</v>
      </c>
      <c r="L9" s="412">
        <v>5072</v>
      </c>
      <c r="M9" s="488">
        <v>0</v>
      </c>
      <c r="N9" s="412">
        <v>4324</v>
      </c>
      <c r="O9" s="489">
        <v>0</v>
      </c>
      <c r="P9" s="415">
        <v>6306</v>
      </c>
      <c r="Q9" s="488">
        <v>0</v>
      </c>
      <c r="R9" s="415">
        <v>5712</v>
      </c>
      <c r="S9" s="489">
        <v>0</v>
      </c>
    </row>
    <row r="10" spans="1:19" ht="14.1" customHeight="1">
      <c r="A10" s="299">
        <v>17</v>
      </c>
      <c r="B10" s="886">
        <v>44696</v>
      </c>
      <c r="C10" s="887"/>
      <c r="D10" s="412">
        <v>40063</v>
      </c>
      <c r="E10" s="488">
        <v>0</v>
      </c>
      <c r="F10" s="412">
        <v>39268</v>
      </c>
      <c r="G10" s="489">
        <v>0</v>
      </c>
      <c r="H10" s="412">
        <v>21308</v>
      </c>
      <c r="I10" s="488">
        <v>0</v>
      </c>
      <c r="J10" s="412">
        <v>21598</v>
      </c>
      <c r="K10" s="489">
        <v>0</v>
      </c>
      <c r="L10" s="412">
        <v>11519</v>
      </c>
      <c r="M10" s="488">
        <v>0</v>
      </c>
      <c r="N10" s="412">
        <v>10096</v>
      </c>
      <c r="O10" s="489">
        <v>0</v>
      </c>
      <c r="P10" s="415">
        <v>7236</v>
      </c>
      <c r="Q10" s="488">
        <v>0</v>
      </c>
      <c r="R10" s="415">
        <v>7574</v>
      </c>
      <c r="S10" s="489">
        <v>0</v>
      </c>
    </row>
    <row r="11" spans="1:19" ht="14.1" customHeight="1">
      <c r="A11" s="299">
        <v>16</v>
      </c>
      <c r="B11" s="886">
        <v>44727</v>
      </c>
      <c r="C11" s="887"/>
      <c r="D11" s="412">
        <v>36519</v>
      </c>
      <c r="E11" s="488">
        <v>0</v>
      </c>
      <c r="F11" s="412">
        <v>34414</v>
      </c>
      <c r="G11" s="489">
        <v>0</v>
      </c>
      <c r="H11" s="412">
        <v>15034</v>
      </c>
      <c r="I11" s="488">
        <v>0</v>
      </c>
      <c r="J11" s="412">
        <v>15149</v>
      </c>
      <c r="K11" s="489">
        <v>0</v>
      </c>
      <c r="L11" s="412">
        <v>12913</v>
      </c>
      <c r="M11" s="488">
        <v>0</v>
      </c>
      <c r="N11" s="412">
        <v>10927</v>
      </c>
      <c r="O11" s="489">
        <v>0</v>
      </c>
      <c r="P11" s="415">
        <v>8572</v>
      </c>
      <c r="Q11" s="488">
        <v>0</v>
      </c>
      <c r="R11" s="415">
        <v>8338</v>
      </c>
      <c r="S11" s="489">
        <v>0</v>
      </c>
    </row>
    <row r="12" spans="1:19" ht="14.1" customHeight="1">
      <c r="A12" s="299">
        <v>15</v>
      </c>
      <c r="B12" s="886">
        <v>44757</v>
      </c>
      <c r="C12" s="887"/>
      <c r="D12" s="412">
        <v>50500</v>
      </c>
      <c r="E12" s="488">
        <v>0</v>
      </c>
      <c r="F12" s="412">
        <v>46177</v>
      </c>
      <c r="G12" s="489">
        <v>0</v>
      </c>
      <c r="H12" s="412">
        <v>20542</v>
      </c>
      <c r="I12" s="488">
        <v>0</v>
      </c>
      <c r="J12" s="412">
        <v>20858</v>
      </c>
      <c r="K12" s="489">
        <v>0</v>
      </c>
      <c r="L12" s="412">
        <v>18710</v>
      </c>
      <c r="M12" s="488">
        <v>0</v>
      </c>
      <c r="N12" s="412">
        <v>14644</v>
      </c>
      <c r="O12" s="489">
        <v>0</v>
      </c>
      <c r="P12" s="415">
        <v>11248</v>
      </c>
      <c r="Q12" s="488">
        <v>0</v>
      </c>
      <c r="R12" s="415">
        <v>10675</v>
      </c>
      <c r="S12" s="489">
        <v>0</v>
      </c>
    </row>
    <row r="13" spans="1:19" ht="14.1" customHeight="1">
      <c r="A13" s="299">
        <v>14</v>
      </c>
      <c r="B13" s="886">
        <v>44788</v>
      </c>
      <c r="C13" s="887"/>
      <c r="D13" s="412">
        <v>51611</v>
      </c>
      <c r="E13" s="488">
        <v>0</v>
      </c>
      <c r="F13" s="412">
        <v>58278</v>
      </c>
      <c r="G13" s="489">
        <v>0</v>
      </c>
      <c r="H13" s="412">
        <v>24862</v>
      </c>
      <c r="I13" s="488">
        <v>0</v>
      </c>
      <c r="J13" s="412">
        <v>24069</v>
      </c>
      <c r="K13" s="489">
        <v>0</v>
      </c>
      <c r="L13" s="412">
        <v>15732</v>
      </c>
      <c r="M13" s="488">
        <v>0</v>
      </c>
      <c r="N13" s="412">
        <v>20890</v>
      </c>
      <c r="O13" s="489">
        <v>0</v>
      </c>
      <c r="P13" s="415">
        <v>11017</v>
      </c>
      <c r="Q13" s="488">
        <v>0</v>
      </c>
      <c r="R13" s="415">
        <v>13319</v>
      </c>
      <c r="S13" s="489">
        <v>0</v>
      </c>
    </row>
    <row r="14" spans="1:19" ht="14.1" customHeight="1">
      <c r="A14" s="299">
        <v>13</v>
      </c>
      <c r="B14" s="886">
        <v>44819</v>
      </c>
      <c r="C14" s="887"/>
      <c r="D14" s="412">
        <v>42484</v>
      </c>
      <c r="E14" s="488">
        <v>0</v>
      </c>
      <c r="F14" s="412">
        <v>44917</v>
      </c>
      <c r="G14" s="489">
        <v>0</v>
      </c>
      <c r="H14" s="412">
        <v>17438</v>
      </c>
      <c r="I14" s="488">
        <v>0</v>
      </c>
      <c r="J14" s="412">
        <v>16952</v>
      </c>
      <c r="K14" s="489">
        <v>0</v>
      </c>
      <c r="L14" s="412">
        <v>16538</v>
      </c>
      <c r="M14" s="488">
        <v>0</v>
      </c>
      <c r="N14" s="412">
        <v>17625</v>
      </c>
      <c r="O14" s="489">
        <v>0</v>
      </c>
      <c r="P14" s="415">
        <v>8508</v>
      </c>
      <c r="Q14" s="488">
        <v>0</v>
      </c>
      <c r="R14" s="415">
        <v>10340</v>
      </c>
      <c r="S14" s="489">
        <v>0</v>
      </c>
    </row>
    <row r="15" spans="1:19" ht="14.1" customHeight="1">
      <c r="A15" s="299">
        <v>12</v>
      </c>
      <c r="B15" s="886">
        <v>44849</v>
      </c>
      <c r="C15" s="887"/>
      <c r="D15" s="412">
        <v>57631</v>
      </c>
      <c r="E15" s="488">
        <v>0</v>
      </c>
      <c r="F15" s="412">
        <v>55480</v>
      </c>
      <c r="G15" s="489">
        <v>0</v>
      </c>
      <c r="H15" s="412">
        <v>23118</v>
      </c>
      <c r="I15" s="488">
        <v>0</v>
      </c>
      <c r="J15" s="412">
        <v>22537</v>
      </c>
      <c r="K15" s="489">
        <v>0</v>
      </c>
      <c r="L15" s="412">
        <v>21391</v>
      </c>
      <c r="M15" s="488">
        <v>0</v>
      </c>
      <c r="N15" s="412">
        <v>20144</v>
      </c>
      <c r="O15" s="489">
        <v>0</v>
      </c>
      <c r="P15" s="415">
        <v>13122</v>
      </c>
      <c r="Q15" s="488">
        <v>0</v>
      </c>
      <c r="R15" s="415">
        <v>12799</v>
      </c>
      <c r="S15" s="489">
        <v>0</v>
      </c>
    </row>
    <row r="16" spans="1:19" ht="14.1" customHeight="1">
      <c r="A16" s="299">
        <v>11</v>
      </c>
      <c r="B16" s="886">
        <v>44880</v>
      </c>
      <c r="C16" s="887"/>
      <c r="D16" s="412">
        <v>52574.3</v>
      </c>
      <c r="E16" s="488">
        <v>0</v>
      </c>
      <c r="F16" s="412">
        <v>54735</v>
      </c>
      <c r="G16" s="489">
        <v>0</v>
      </c>
      <c r="H16" s="412">
        <v>23206</v>
      </c>
      <c r="I16" s="488">
        <v>0</v>
      </c>
      <c r="J16" s="412">
        <v>23032</v>
      </c>
      <c r="K16" s="489">
        <v>0</v>
      </c>
      <c r="L16" s="412">
        <v>19471</v>
      </c>
      <c r="M16" s="488">
        <v>0</v>
      </c>
      <c r="N16" s="412">
        <v>20282</v>
      </c>
      <c r="O16" s="489">
        <v>0</v>
      </c>
      <c r="P16" s="415">
        <v>9897</v>
      </c>
      <c r="Q16" s="488">
        <v>0</v>
      </c>
      <c r="R16" s="415">
        <v>11421</v>
      </c>
      <c r="S16" s="489">
        <v>0</v>
      </c>
    </row>
    <row r="17" spans="1:19" ht="14.1" customHeight="1">
      <c r="A17" s="299">
        <v>10</v>
      </c>
      <c r="B17" s="886">
        <v>44910</v>
      </c>
      <c r="C17" s="887"/>
      <c r="D17" s="412">
        <v>58471</v>
      </c>
      <c r="E17" s="488">
        <v>0</v>
      </c>
      <c r="F17" s="412">
        <v>54059</v>
      </c>
      <c r="G17" s="489">
        <v>0</v>
      </c>
      <c r="H17" s="412">
        <v>23842</v>
      </c>
      <c r="I17" s="488">
        <v>0</v>
      </c>
      <c r="J17" s="412">
        <v>23636</v>
      </c>
      <c r="K17" s="489">
        <v>0</v>
      </c>
      <c r="L17" s="412">
        <v>22447</v>
      </c>
      <c r="M17" s="488">
        <v>0</v>
      </c>
      <c r="N17" s="412">
        <v>18866</v>
      </c>
      <c r="O17" s="489">
        <v>0</v>
      </c>
      <c r="P17" s="415">
        <v>12182</v>
      </c>
      <c r="Q17" s="488">
        <v>0</v>
      </c>
      <c r="R17" s="415">
        <v>11557</v>
      </c>
      <c r="S17" s="489">
        <v>0</v>
      </c>
    </row>
    <row r="18" spans="1:19" ht="14.1" customHeight="1">
      <c r="A18" s="299">
        <v>9</v>
      </c>
      <c r="B18" s="886">
        <v>44941</v>
      </c>
      <c r="C18" s="887"/>
      <c r="D18" s="412">
        <v>42808</v>
      </c>
      <c r="E18" s="488">
        <v>0</v>
      </c>
      <c r="F18" s="412">
        <v>52030</v>
      </c>
      <c r="G18" s="489">
        <v>0</v>
      </c>
      <c r="H18" s="412">
        <v>22124</v>
      </c>
      <c r="I18" s="488">
        <v>0</v>
      </c>
      <c r="J18" s="412">
        <v>21958</v>
      </c>
      <c r="K18" s="489">
        <v>0</v>
      </c>
      <c r="L18" s="412">
        <v>13683</v>
      </c>
      <c r="M18" s="488">
        <v>0</v>
      </c>
      <c r="N18" s="412">
        <v>20568</v>
      </c>
      <c r="O18" s="489">
        <v>0</v>
      </c>
      <c r="P18" s="415">
        <v>7001</v>
      </c>
      <c r="Q18" s="488">
        <v>0</v>
      </c>
      <c r="R18" s="415">
        <v>9504</v>
      </c>
      <c r="S18" s="489">
        <v>0</v>
      </c>
    </row>
    <row r="19" spans="1:19" ht="14.1" customHeight="1">
      <c r="A19" s="299">
        <v>8</v>
      </c>
      <c r="B19" s="886">
        <v>44972</v>
      </c>
      <c r="C19" s="887"/>
      <c r="D19" s="412">
        <v>34273</v>
      </c>
      <c r="E19" s="488">
        <v>0</v>
      </c>
      <c r="F19" s="412">
        <v>34993</v>
      </c>
      <c r="G19" s="489">
        <v>0</v>
      </c>
      <c r="H19" s="412">
        <v>16760</v>
      </c>
      <c r="I19" s="488">
        <v>0</v>
      </c>
      <c r="J19" s="412">
        <v>16431</v>
      </c>
      <c r="K19" s="489">
        <v>0</v>
      </c>
      <c r="L19" s="412">
        <v>12796</v>
      </c>
      <c r="M19" s="488">
        <v>0</v>
      </c>
      <c r="N19" s="412">
        <v>13170</v>
      </c>
      <c r="O19" s="489">
        <v>0</v>
      </c>
      <c r="P19" s="415">
        <v>4717</v>
      </c>
      <c r="Q19" s="488">
        <v>0</v>
      </c>
      <c r="R19" s="415">
        <v>5392</v>
      </c>
      <c r="S19" s="489">
        <v>0</v>
      </c>
    </row>
    <row r="20" spans="1:19" ht="14.1" customHeight="1">
      <c r="A20" s="299">
        <v>7</v>
      </c>
      <c r="B20" s="886">
        <v>45000</v>
      </c>
      <c r="C20" s="887"/>
      <c r="D20" s="412">
        <v>43422</v>
      </c>
      <c r="E20" s="488">
        <v>0</v>
      </c>
      <c r="F20" s="412">
        <v>43032</v>
      </c>
      <c r="G20" s="489">
        <v>0</v>
      </c>
      <c r="H20" s="412">
        <v>20462</v>
      </c>
      <c r="I20" s="488">
        <v>0</v>
      </c>
      <c r="J20" s="412">
        <v>20763</v>
      </c>
      <c r="K20" s="489">
        <v>0</v>
      </c>
      <c r="L20" s="412">
        <v>16564</v>
      </c>
      <c r="M20" s="488">
        <v>0</v>
      </c>
      <c r="N20" s="412">
        <v>15943</v>
      </c>
      <c r="O20" s="489">
        <v>0</v>
      </c>
      <c r="P20" s="415">
        <v>6396</v>
      </c>
      <c r="Q20" s="488">
        <v>0</v>
      </c>
      <c r="R20" s="415">
        <v>6326</v>
      </c>
      <c r="S20" s="489">
        <v>0</v>
      </c>
    </row>
    <row r="21" spans="1:19" ht="14.1" customHeight="1">
      <c r="A21" s="299">
        <v>6</v>
      </c>
      <c r="B21" s="886">
        <v>45031</v>
      </c>
      <c r="C21" s="887"/>
      <c r="D21" s="412">
        <v>42808</v>
      </c>
      <c r="E21" s="488">
        <v>0</v>
      </c>
      <c r="F21" s="412">
        <v>52030</v>
      </c>
      <c r="G21" s="489">
        <v>0</v>
      </c>
      <c r="H21" s="412">
        <v>22124</v>
      </c>
      <c r="I21" s="488">
        <v>0</v>
      </c>
      <c r="J21" s="412">
        <v>21958</v>
      </c>
      <c r="K21" s="489">
        <v>0</v>
      </c>
      <c r="L21" s="412">
        <v>13683</v>
      </c>
      <c r="M21" s="488">
        <v>0</v>
      </c>
      <c r="N21" s="412">
        <v>20568</v>
      </c>
      <c r="O21" s="489">
        <v>0</v>
      </c>
      <c r="P21" s="415">
        <v>7001</v>
      </c>
      <c r="Q21" s="488">
        <v>0</v>
      </c>
      <c r="R21" s="415">
        <v>9504</v>
      </c>
      <c r="S21" s="489">
        <v>0</v>
      </c>
    </row>
    <row r="22" spans="1:19" ht="14.1" customHeight="1">
      <c r="A22" s="299">
        <v>5</v>
      </c>
      <c r="B22" s="886">
        <v>45061</v>
      </c>
      <c r="C22" s="887"/>
      <c r="D22" s="412">
        <v>34273</v>
      </c>
      <c r="E22" s="488">
        <v>0</v>
      </c>
      <c r="F22" s="412">
        <v>34993</v>
      </c>
      <c r="G22" s="489">
        <v>0</v>
      </c>
      <c r="H22" s="412">
        <v>16760</v>
      </c>
      <c r="I22" s="488">
        <v>0</v>
      </c>
      <c r="J22" s="412">
        <v>16431</v>
      </c>
      <c r="K22" s="489">
        <v>0</v>
      </c>
      <c r="L22" s="412">
        <v>12796</v>
      </c>
      <c r="M22" s="488">
        <v>0</v>
      </c>
      <c r="N22" s="412">
        <v>13170</v>
      </c>
      <c r="O22" s="489">
        <v>0</v>
      </c>
      <c r="P22" s="415">
        <v>4717</v>
      </c>
      <c r="Q22" s="471">
        <v>0</v>
      </c>
      <c r="R22" s="415">
        <v>5392</v>
      </c>
      <c r="S22" s="489">
        <v>0</v>
      </c>
    </row>
    <row r="23" spans="1:19" ht="14.1" customHeight="1">
      <c r="A23" s="299">
        <v>4</v>
      </c>
      <c r="B23" s="886">
        <v>45092</v>
      </c>
      <c r="C23" s="887"/>
      <c r="D23" s="412">
        <v>43422</v>
      </c>
      <c r="E23" s="488">
        <v>0</v>
      </c>
      <c r="F23" s="412">
        <v>43032</v>
      </c>
      <c r="G23" s="489">
        <v>0</v>
      </c>
      <c r="H23" s="412">
        <v>20462</v>
      </c>
      <c r="I23" s="488">
        <v>0</v>
      </c>
      <c r="J23" s="412">
        <v>20763</v>
      </c>
      <c r="K23" s="489">
        <v>0</v>
      </c>
      <c r="L23" s="412">
        <v>16564</v>
      </c>
      <c r="M23" s="488">
        <v>0</v>
      </c>
      <c r="N23" s="412">
        <v>15943</v>
      </c>
      <c r="O23" s="489">
        <v>0</v>
      </c>
      <c r="P23" s="415">
        <v>6396</v>
      </c>
      <c r="Q23" s="471">
        <v>0</v>
      </c>
      <c r="R23" s="415">
        <v>6326</v>
      </c>
      <c r="S23" s="489">
        <v>0</v>
      </c>
    </row>
    <row r="24" spans="1:19" ht="14.1" customHeight="1">
      <c r="A24" s="299">
        <v>3</v>
      </c>
      <c r="B24" s="886">
        <v>45122</v>
      </c>
      <c r="C24" s="887"/>
      <c r="D24" s="412">
        <v>74207</v>
      </c>
      <c r="E24" s="488">
        <v>0</v>
      </c>
      <c r="F24" s="412">
        <v>64942</v>
      </c>
      <c r="G24" s="489">
        <v>0</v>
      </c>
      <c r="H24" s="412">
        <v>28577</v>
      </c>
      <c r="I24" s="488">
        <v>0</v>
      </c>
      <c r="J24" s="412">
        <v>28828</v>
      </c>
      <c r="K24" s="489">
        <v>0</v>
      </c>
      <c r="L24" s="412">
        <v>29869</v>
      </c>
      <c r="M24" s="488">
        <v>0</v>
      </c>
      <c r="N24" s="412">
        <v>24155</v>
      </c>
      <c r="O24" s="489">
        <v>0</v>
      </c>
      <c r="P24" s="415">
        <v>15761</v>
      </c>
      <c r="Q24" s="471">
        <v>0</v>
      </c>
      <c r="R24" s="415">
        <v>11959</v>
      </c>
      <c r="S24" s="489">
        <v>0</v>
      </c>
    </row>
    <row r="25" spans="1:19" ht="14.1" customHeight="1">
      <c r="A25" s="299">
        <v>2</v>
      </c>
      <c r="B25" s="886">
        <v>45153</v>
      </c>
      <c r="C25" s="887"/>
      <c r="D25" s="412">
        <v>75893</v>
      </c>
      <c r="E25" s="488">
        <v>0</v>
      </c>
      <c r="F25" s="412">
        <v>82704</v>
      </c>
      <c r="G25" s="489">
        <v>0</v>
      </c>
      <c r="H25" s="412">
        <v>33333</v>
      </c>
      <c r="I25" s="488">
        <v>0</v>
      </c>
      <c r="J25" s="412">
        <v>33246</v>
      </c>
      <c r="K25" s="489">
        <v>0</v>
      </c>
      <c r="L25" s="412">
        <v>27995</v>
      </c>
      <c r="M25" s="488">
        <v>0</v>
      </c>
      <c r="N25" s="412">
        <v>35005</v>
      </c>
      <c r="O25" s="489">
        <v>0</v>
      </c>
      <c r="P25" s="415">
        <v>14565</v>
      </c>
      <c r="Q25" s="471">
        <v>0</v>
      </c>
      <c r="R25" s="415">
        <v>14453</v>
      </c>
      <c r="S25" s="489">
        <v>0</v>
      </c>
    </row>
    <row r="26" spans="1:19" ht="14.1" customHeight="1">
      <c r="A26" s="299">
        <v>1</v>
      </c>
      <c r="B26" s="886">
        <v>45184</v>
      </c>
      <c r="C26" s="887"/>
      <c r="D26" s="412">
        <v>62174</v>
      </c>
      <c r="E26" s="488">
        <v>0</v>
      </c>
      <c r="F26" s="412">
        <v>65804</v>
      </c>
      <c r="G26" s="489">
        <v>0</v>
      </c>
      <c r="H26" s="412">
        <v>25788</v>
      </c>
      <c r="I26" s="488">
        <v>0</v>
      </c>
      <c r="J26" s="412">
        <v>26047</v>
      </c>
      <c r="K26" s="489">
        <v>0</v>
      </c>
      <c r="L26" s="412">
        <v>23654</v>
      </c>
      <c r="M26" s="488">
        <v>0</v>
      </c>
      <c r="N26" s="412">
        <v>27859</v>
      </c>
      <c r="O26" s="489">
        <v>0</v>
      </c>
      <c r="P26" s="498">
        <v>12732</v>
      </c>
      <c r="Q26" s="471">
        <v>0</v>
      </c>
      <c r="R26" s="498">
        <v>11898</v>
      </c>
      <c r="S26" s="489">
        <v>0</v>
      </c>
    </row>
    <row r="27" spans="1:19" ht="14.1" customHeight="1">
      <c r="A27" s="299">
        <v>0</v>
      </c>
      <c r="B27" s="886">
        <v>45214</v>
      </c>
      <c r="C27" s="887"/>
      <c r="D27" s="412">
        <v>70900</v>
      </c>
      <c r="E27" s="488">
        <v>0</v>
      </c>
      <c r="F27" s="412">
        <v>70731</v>
      </c>
      <c r="G27" s="489">
        <v>0</v>
      </c>
      <c r="H27" s="412">
        <v>30234</v>
      </c>
      <c r="I27" s="488">
        <v>0</v>
      </c>
      <c r="J27" s="412">
        <v>30149</v>
      </c>
      <c r="K27" s="489">
        <v>0</v>
      </c>
      <c r="L27" s="412">
        <v>26802</v>
      </c>
      <c r="M27" s="488">
        <v>0</v>
      </c>
      <c r="N27" s="412">
        <v>28460</v>
      </c>
      <c r="O27" s="489">
        <v>0</v>
      </c>
      <c r="P27" s="498">
        <v>13864</v>
      </c>
      <c r="Q27" s="471">
        <v>0</v>
      </c>
      <c r="R27" s="498">
        <v>12122</v>
      </c>
      <c r="S27" s="489">
        <v>0</v>
      </c>
    </row>
    <row r="28" spans="1:19" ht="14.1" customHeight="1">
      <c r="B28" s="393"/>
      <c r="C28" s="499"/>
      <c r="D28" s="412"/>
      <c r="E28" s="476"/>
      <c r="F28" s="412"/>
      <c r="G28" s="477"/>
      <c r="H28" s="412"/>
      <c r="I28" s="476"/>
      <c r="J28" s="412"/>
      <c r="K28" s="477"/>
      <c r="L28" s="412"/>
      <c r="M28" s="476"/>
      <c r="N28" s="412"/>
      <c r="O28" s="355"/>
      <c r="P28" s="450"/>
      <c r="Q28" s="423"/>
      <c r="S28" s="463"/>
    </row>
    <row r="29" spans="1:19" ht="14.1" customHeight="1">
      <c r="A29" s="299">
        <v>2023</v>
      </c>
      <c r="B29" s="844" t="s">
        <v>482</v>
      </c>
      <c r="C29" s="845"/>
      <c r="D29" s="429">
        <v>524180</v>
      </c>
      <c r="E29" s="478"/>
      <c r="F29" s="429">
        <v>544291</v>
      </c>
      <c r="G29" s="480"/>
      <c r="H29" s="429">
        <v>236624</v>
      </c>
      <c r="I29" s="478"/>
      <c r="J29" s="429">
        <v>236574</v>
      </c>
      <c r="K29" s="480"/>
      <c r="L29" s="429">
        <v>194406</v>
      </c>
      <c r="M29" s="478"/>
      <c r="N29" s="429">
        <v>214841</v>
      </c>
      <c r="O29" s="491"/>
      <c r="P29" s="429">
        <v>93150</v>
      </c>
      <c r="Q29" s="423"/>
      <c r="R29" s="429">
        <v>92876</v>
      </c>
      <c r="S29" s="463"/>
    </row>
    <row r="30" spans="1:19" ht="14.1" customHeight="1">
      <c r="A30" s="299">
        <v>2022</v>
      </c>
      <c r="B30" s="844" t="s">
        <v>483</v>
      </c>
      <c r="C30" s="845"/>
      <c r="D30" s="429">
        <v>348670</v>
      </c>
      <c r="E30" s="478"/>
      <c r="F30" s="429">
        <v>350224</v>
      </c>
      <c r="G30" s="480"/>
      <c r="H30" s="429">
        <v>162128</v>
      </c>
      <c r="I30" s="478"/>
      <c r="J30" s="429">
        <v>162102</v>
      </c>
      <c r="K30" s="480"/>
      <c r="L30" s="429">
        <v>105392</v>
      </c>
      <c r="M30" s="478"/>
      <c r="N30" s="429">
        <v>103271</v>
      </c>
      <c r="O30" s="363"/>
      <c r="P30" s="429">
        <v>81150</v>
      </c>
      <c r="Q30" s="423"/>
      <c r="R30" s="429">
        <v>84851</v>
      </c>
      <c r="S30" s="463"/>
    </row>
    <row r="31" spans="1:19" ht="14.1" customHeight="1" thickBot="1">
      <c r="B31" s="371" t="s">
        <v>5</v>
      </c>
      <c r="C31" s="500" t="s">
        <v>484</v>
      </c>
      <c r="D31" s="485">
        <v>0.50336994866205864</v>
      </c>
      <c r="E31" s="484"/>
      <c r="F31" s="485">
        <v>0.55412250445429212</v>
      </c>
      <c r="G31" s="487"/>
      <c r="H31" s="485">
        <v>0.45948879897365047</v>
      </c>
      <c r="I31" s="484"/>
      <c r="J31" s="485">
        <v>0.45941444275826337</v>
      </c>
      <c r="K31" s="487"/>
      <c r="L31" s="485">
        <v>0.84459921056626697</v>
      </c>
      <c r="M31" s="484"/>
      <c r="N31" s="485">
        <v>1.0803613792836324</v>
      </c>
      <c r="O31" s="487"/>
      <c r="P31" s="485">
        <v>0.14787430683918679</v>
      </c>
      <c r="Q31" s="501"/>
      <c r="R31" s="485">
        <v>9.4577553593947039E-2</v>
      </c>
      <c r="S31" s="325"/>
    </row>
    <row r="32" spans="1:19" ht="15" customHeight="1">
      <c r="B32" s="502" t="s">
        <v>341</v>
      </c>
      <c r="N32" s="327"/>
      <c r="P32" s="327"/>
    </row>
    <row r="33" spans="1:2" ht="12.75" customHeight="1">
      <c r="B33" s="502" t="s">
        <v>113</v>
      </c>
    </row>
    <row r="34" spans="1:2" ht="12.75" customHeight="1">
      <c r="A34" s="299">
        <v>1</v>
      </c>
    </row>
  </sheetData>
  <mergeCells count="41">
    <mergeCell ref="B25:C25"/>
    <mergeCell ref="B26:C26"/>
    <mergeCell ref="B27:C27"/>
    <mergeCell ref="B29:C29"/>
    <mergeCell ref="R3:S3"/>
    <mergeCell ref="B4:C4"/>
    <mergeCell ref="B5:C5"/>
    <mergeCell ref="J3:K3"/>
    <mergeCell ref="L3:M3"/>
    <mergeCell ref="B7:C7"/>
    <mergeCell ref="B8:C8"/>
    <mergeCell ref="B9:C9"/>
    <mergeCell ref="B6:C6"/>
    <mergeCell ref="P3:Q3"/>
    <mergeCell ref="F3:G3"/>
    <mergeCell ref="H3:I3"/>
    <mergeCell ref="B30:C30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N3:O3"/>
    <mergeCell ref="B3:C3"/>
    <mergeCell ref="D3:E3"/>
    <mergeCell ref="B1:S1"/>
    <mergeCell ref="B2:C2"/>
    <mergeCell ref="D2:G2"/>
    <mergeCell ref="H2:K2"/>
    <mergeCell ref="L2:O2"/>
    <mergeCell ref="P2:S2"/>
  </mergeCells>
  <conditionalFormatting sqref="D31 F31 L31 N31 H31 J31 P31 R31">
    <cfRule type="cellIs" dxfId="9" priority="1" operator="lessThan">
      <formula>0</formula>
    </cfRule>
  </conditionalFormatting>
  <printOptions horizontalCentered="1" verticalCentered="1"/>
  <pageMargins left="0" right="0" top="1.3779527559055118" bottom="0.78740157480314965" header="0" footer="0"/>
  <pageSetup paperSize="9" scale="72" firstPageNumber="18" orientation="portrait" useFirstPageNumber="1" r:id="rId1"/>
  <headerFooter>
    <oddHeader>&amp;L&amp;G&amp;R&amp;G</oddHeader>
    <oddFooter xml:space="preserve">&amp;C&amp;"Arial Black,Normal"&amp;12 &amp;K03+00029&amp;R&amp;"Arial Black,Gras"&amp;14&amp;K03+000Janvier 2024 | N°53&amp;G           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euil50">
    <tabColor rgb="FF00B0F0"/>
  </sheetPr>
  <dimension ref="A1:U35"/>
  <sheetViews>
    <sheetView showZeros="0" tabSelected="1" showWhiteSpace="0" zoomScale="70" zoomScaleNormal="70" workbookViewId="0">
      <selection activeCell="W6" sqref="W6"/>
    </sheetView>
  </sheetViews>
  <sheetFormatPr baseColWidth="10" defaultColWidth="11.44140625" defaultRowHeight="12.75" customHeight="1"/>
  <cols>
    <col min="1" max="1" width="4.6640625" style="1" customWidth="1"/>
    <col min="2" max="2" width="6.6640625" customWidth="1"/>
    <col min="3" max="3" width="12.33203125" customWidth="1"/>
    <col min="4" max="4" width="7.109375" customWidth="1"/>
    <col min="5" max="5" width="1.33203125" customWidth="1"/>
    <col min="6" max="6" width="8.44140625" customWidth="1"/>
    <col min="7" max="7" width="1.6640625" customWidth="1"/>
    <col min="8" max="8" width="8.33203125" customWidth="1"/>
    <col min="9" max="9" width="1.6640625" customWidth="1"/>
    <col min="10" max="10" width="8" customWidth="1"/>
    <col min="11" max="11" width="1.6640625" customWidth="1"/>
    <col min="12" max="12" width="9.44140625" customWidth="1"/>
    <col min="13" max="13" width="1.6640625" customWidth="1"/>
    <col min="14" max="14" width="8" customWidth="1"/>
    <col min="15" max="15" width="1.6640625" customWidth="1"/>
    <col min="16" max="16" width="8.33203125" customWidth="1"/>
    <col min="17" max="17" width="1.6640625" customWidth="1"/>
    <col min="18" max="18" width="7.44140625" customWidth="1"/>
    <col min="19" max="19" width="2" customWidth="1"/>
    <col min="20" max="20" width="7.6640625" customWidth="1"/>
    <col min="21" max="21" width="2.33203125" customWidth="1"/>
  </cols>
  <sheetData>
    <row r="1" spans="1:21" ht="24" customHeight="1" thickBot="1">
      <c r="B1" s="817" t="s">
        <v>431</v>
      </c>
      <c r="C1" s="817"/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7"/>
      <c r="P1" s="817"/>
      <c r="Q1" s="817"/>
      <c r="R1" s="817"/>
      <c r="S1" s="817"/>
      <c r="T1" s="817"/>
      <c r="U1" s="817"/>
    </row>
    <row r="2" spans="1:21" ht="53.25" customHeight="1" thickBot="1">
      <c r="B2" s="892"/>
      <c r="C2" s="893"/>
      <c r="D2" s="894" t="s">
        <v>12</v>
      </c>
      <c r="E2" s="895"/>
      <c r="F2" s="896" t="s">
        <v>143</v>
      </c>
      <c r="G2" s="897"/>
      <c r="H2" s="890" t="s">
        <v>148</v>
      </c>
      <c r="I2" s="890"/>
      <c r="J2" s="896" t="s">
        <v>147</v>
      </c>
      <c r="K2" s="897"/>
      <c r="L2" s="890" t="s">
        <v>146</v>
      </c>
      <c r="M2" s="890"/>
      <c r="N2" s="896" t="s">
        <v>144</v>
      </c>
      <c r="O2" s="897"/>
      <c r="P2" s="890" t="s">
        <v>145</v>
      </c>
      <c r="Q2" s="890"/>
      <c r="R2" s="896" t="s">
        <v>149</v>
      </c>
      <c r="S2" s="897"/>
      <c r="T2" s="890" t="s">
        <v>150</v>
      </c>
      <c r="U2" s="891"/>
    </row>
    <row r="3" spans="1:21" ht="12.75" customHeight="1">
      <c r="B3" s="4" t="s">
        <v>7</v>
      </c>
      <c r="C3" s="7"/>
      <c r="D3" s="2"/>
      <c r="E3" s="85"/>
      <c r="F3" s="42"/>
      <c r="G3" s="86"/>
      <c r="H3" s="40"/>
      <c r="I3" s="85"/>
      <c r="J3" s="42"/>
      <c r="K3" s="86"/>
      <c r="L3" s="40"/>
      <c r="M3" s="85"/>
      <c r="N3" s="42"/>
      <c r="O3" s="86"/>
      <c r="P3" s="40"/>
      <c r="Q3" s="85"/>
      <c r="R3" s="44"/>
      <c r="S3" s="41"/>
      <c r="U3" s="35"/>
    </row>
    <row r="4" spans="1:21" ht="13.2" customHeight="1">
      <c r="A4" s="1">
        <v>23</v>
      </c>
      <c r="B4" s="888">
        <v>44757</v>
      </c>
      <c r="C4" s="889"/>
      <c r="D4" s="14">
        <v>5428</v>
      </c>
      <c r="E4" s="38">
        <v>0</v>
      </c>
      <c r="F4" s="94">
        <v>95</v>
      </c>
      <c r="G4" s="74">
        <v>0</v>
      </c>
      <c r="H4" s="38">
        <v>531</v>
      </c>
      <c r="I4" s="38">
        <v>0</v>
      </c>
      <c r="J4" s="94">
        <v>1106</v>
      </c>
      <c r="K4" s="74">
        <v>0</v>
      </c>
      <c r="L4" s="38">
        <v>322</v>
      </c>
      <c r="M4" s="38">
        <v>0</v>
      </c>
      <c r="N4" s="94">
        <v>46</v>
      </c>
      <c r="O4" s="74">
        <v>0</v>
      </c>
      <c r="P4" s="38">
        <v>1720</v>
      </c>
      <c r="Q4" s="38">
        <v>0</v>
      </c>
      <c r="R4" s="94">
        <v>1368</v>
      </c>
      <c r="S4" s="74">
        <v>0</v>
      </c>
      <c r="T4" s="38">
        <v>240</v>
      </c>
      <c r="U4" s="37">
        <v>0</v>
      </c>
    </row>
    <row r="5" spans="1:21" ht="13.2" customHeight="1">
      <c r="A5" s="1">
        <v>22</v>
      </c>
      <c r="B5" s="888">
        <v>44788</v>
      </c>
      <c r="C5" s="889"/>
      <c r="D5" s="14">
        <v>5989</v>
      </c>
      <c r="E5" s="38">
        <v>0</v>
      </c>
      <c r="F5" s="94">
        <v>123</v>
      </c>
      <c r="G5" s="74">
        <v>0</v>
      </c>
      <c r="H5" s="38">
        <v>1027</v>
      </c>
      <c r="I5" s="38">
        <v>0</v>
      </c>
      <c r="J5" s="94">
        <v>1157</v>
      </c>
      <c r="K5" s="74">
        <v>0</v>
      </c>
      <c r="L5" s="38">
        <v>451</v>
      </c>
      <c r="M5" s="38">
        <v>0</v>
      </c>
      <c r="N5" s="94">
        <v>51</v>
      </c>
      <c r="O5" s="74">
        <v>0</v>
      </c>
      <c r="P5" s="38">
        <v>1512</v>
      </c>
      <c r="Q5" s="38">
        <v>0</v>
      </c>
      <c r="R5" s="94">
        <v>1362</v>
      </c>
      <c r="S5" s="74">
        <v>0</v>
      </c>
      <c r="T5" s="38">
        <v>306</v>
      </c>
      <c r="U5" s="37">
        <v>0</v>
      </c>
    </row>
    <row r="6" spans="1:21" ht="13.2" customHeight="1">
      <c r="A6" s="1">
        <v>21</v>
      </c>
      <c r="B6" s="888">
        <v>44819</v>
      </c>
      <c r="C6" s="889"/>
      <c r="D6" s="14">
        <v>5883</v>
      </c>
      <c r="E6" s="38">
        <v>0</v>
      </c>
      <c r="F6" s="94">
        <v>88</v>
      </c>
      <c r="G6" s="74">
        <v>0</v>
      </c>
      <c r="H6" s="38">
        <v>723</v>
      </c>
      <c r="I6" s="38">
        <v>0</v>
      </c>
      <c r="J6" s="94">
        <v>1161</v>
      </c>
      <c r="K6" s="74">
        <v>0</v>
      </c>
      <c r="L6" s="38">
        <v>430</v>
      </c>
      <c r="M6" s="38">
        <v>0</v>
      </c>
      <c r="N6" s="94">
        <v>55</v>
      </c>
      <c r="O6" s="74">
        <v>0</v>
      </c>
      <c r="P6" s="38">
        <v>1918</v>
      </c>
      <c r="Q6" s="38">
        <v>0</v>
      </c>
      <c r="R6" s="94">
        <v>1269</v>
      </c>
      <c r="S6" s="74">
        <v>0</v>
      </c>
      <c r="T6" s="38">
        <v>239</v>
      </c>
      <c r="U6" s="37">
        <v>0</v>
      </c>
    </row>
    <row r="7" spans="1:21" ht="13.2" customHeight="1">
      <c r="A7" s="1">
        <v>20</v>
      </c>
      <c r="B7" s="888">
        <v>44849</v>
      </c>
      <c r="C7" s="889"/>
      <c r="D7" s="14">
        <v>7194</v>
      </c>
      <c r="E7" s="38">
        <v>0</v>
      </c>
      <c r="F7" s="94">
        <v>100</v>
      </c>
      <c r="G7" s="74">
        <v>0</v>
      </c>
      <c r="H7" s="38">
        <v>639</v>
      </c>
      <c r="I7" s="38">
        <v>0</v>
      </c>
      <c r="J7" s="94">
        <v>1046</v>
      </c>
      <c r="K7" s="74">
        <v>0</v>
      </c>
      <c r="L7" s="38">
        <v>950</v>
      </c>
      <c r="M7" s="38">
        <v>0</v>
      </c>
      <c r="N7" s="94">
        <v>55</v>
      </c>
      <c r="O7" s="74">
        <v>0</v>
      </c>
      <c r="P7" s="38">
        <v>2249</v>
      </c>
      <c r="Q7" s="38">
        <v>0</v>
      </c>
      <c r="R7" s="94">
        <v>1775</v>
      </c>
      <c r="S7" s="74">
        <v>0</v>
      </c>
      <c r="T7" s="38">
        <v>380</v>
      </c>
      <c r="U7" s="37">
        <v>0</v>
      </c>
    </row>
    <row r="8" spans="1:21" ht="13.2" customHeight="1">
      <c r="A8" s="1">
        <v>19</v>
      </c>
      <c r="B8" s="888">
        <v>44880</v>
      </c>
      <c r="C8" s="889"/>
      <c r="D8" s="14">
        <v>7314</v>
      </c>
      <c r="E8" s="38">
        <v>0</v>
      </c>
      <c r="F8" s="94">
        <v>162</v>
      </c>
      <c r="G8" s="74">
        <v>0</v>
      </c>
      <c r="H8" s="38">
        <v>737</v>
      </c>
      <c r="I8" s="38">
        <v>0</v>
      </c>
      <c r="J8" s="94">
        <v>1298</v>
      </c>
      <c r="K8" s="74">
        <v>0</v>
      </c>
      <c r="L8" s="38">
        <v>773</v>
      </c>
      <c r="M8" s="38">
        <v>0</v>
      </c>
      <c r="N8" s="94">
        <v>48</v>
      </c>
      <c r="O8" s="74">
        <v>0</v>
      </c>
      <c r="P8" s="38">
        <v>2203</v>
      </c>
      <c r="Q8" s="38">
        <v>0</v>
      </c>
      <c r="R8" s="94">
        <v>1783</v>
      </c>
      <c r="S8" s="74">
        <v>0</v>
      </c>
      <c r="T8" s="38">
        <v>310</v>
      </c>
      <c r="U8" s="37">
        <v>0</v>
      </c>
    </row>
    <row r="9" spans="1:21" ht="13.2" customHeight="1">
      <c r="A9" s="1">
        <v>18</v>
      </c>
      <c r="B9" s="888">
        <v>44910</v>
      </c>
      <c r="C9" s="889"/>
      <c r="D9" s="14">
        <v>4534</v>
      </c>
      <c r="E9" s="38">
        <v>0</v>
      </c>
      <c r="F9" s="94">
        <v>78</v>
      </c>
      <c r="G9" s="74">
        <v>0</v>
      </c>
      <c r="H9" s="38">
        <v>741</v>
      </c>
      <c r="I9" s="38">
        <v>0</v>
      </c>
      <c r="J9" s="94">
        <v>705</v>
      </c>
      <c r="K9" s="74">
        <v>0</v>
      </c>
      <c r="L9" s="38">
        <v>405</v>
      </c>
      <c r="M9" s="38">
        <v>0</v>
      </c>
      <c r="N9" s="94">
        <v>41</v>
      </c>
      <c r="O9" s="74">
        <v>0</v>
      </c>
      <c r="P9" s="38">
        <v>1200</v>
      </c>
      <c r="Q9" s="38">
        <v>0</v>
      </c>
      <c r="R9" s="94">
        <v>1137</v>
      </c>
      <c r="S9" s="74">
        <v>0</v>
      </c>
      <c r="T9" s="38">
        <v>227</v>
      </c>
      <c r="U9" s="37">
        <v>0</v>
      </c>
    </row>
    <row r="10" spans="1:21" ht="13.2" customHeight="1">
      <c r="A10" s="1">
        <v>17</v>
      </c>
      <c r="B10" s="888">
        <v>44941</v>
      </c>
      <c r="C10" s="889"/>
      <c r="D10" s="14">
        <v>5251</v>
      </c>
      <c r="E10" s="38">
        <v>0</v>
      </c>
      <c r="F10" s="94">
        <v>97</v>
      </c>
      <c r="G10" s="74">
        <v>0</v>
      </c>
      <c r="H10" s="38">
        <v>959</v>
      </c>
      <c r="I10" s="38">
        <v>0</v>
      </c>
      <c r="J10" s="94">
        <v>737</v>
      </c>
      <c r="K10" s="74">
        <v>0</v>
      </c>
      <c r="L10" s="38">
        <v>406</v>
      </c>
      <c r="M10" s="38">
        <v>0</v>
      </c>
      <c r="N10" s="94">
        <v>42</v>
      </c>
      <c r="O10" s="74">
        <v>0</v>
      </c>
      <c r="P10" s="38">
        <v>1533</v>
      </c>
      <c r="Q10" s="38">
        <v>0</v>
      </c>
      <c r="R10" s="94">
        <v>1254</v>
      </c>
      <c r="S10" s="74">
        <v>0</v>
      </c>
      <c r="T10" s="38">
        <v>223</v>
      </c>
      <c r="U10" s="37">
        <v>0</v>
      </c>
    </row>
    <row r="11" spans="1:21" ht="13.2" customHeight="1">
      <c r="A11" s="1">
        <v>16</v>
      </c>
      <c r="B11" s="888">
        <v>44972</v>
      </c>
      <c r="C11" s="889"/>
      <c r="D11" s="14">
        <v>5294</v>
      </c>
      <c r="E11" s="38">
        <v>0</v>
      </c>
      <c r="F11" s="94">
        <v>93</v>
      </c>
      <c r="G11" s="74">
        <v>0</v>
      </c>
      <c r="H11" s="38">
        <v>696</v>
      </c>
      <c r="I11" s="38">
        <v>0</v>
      </c>
      <c r="J11" s="94">
        <v>775</v>
      </c>
      <c r="K11" s="74">
        <v>0</v>
      </c>
      <c r="L11" s="38">
        <v>492</v>
      </c>
      <c r="M11" s="38">
        <v>0</v>
      </c>
      <c r="N11" s="94">
        <v>59</v>
      </c>
      <c r="O11" s="74">
        <v>0</v>
      </c>
      <c r="P11" s="38">
        <v>1208</v>
      </c>
      <c r="Q11" s="38">
        <v>0</v>
      </c>
      <c r="R11" s="94">
        <v>1648</v>
      </c>
      <c r="S11" s="74">
        <v>0</v>
      </c>
      <c r="T11" s="38">
        <v>323</v>
      </c>
      <c r="U11" s="37">
        <v>0</v>
      </c>
    </row>
    <row r="12" spans="1:21" ht="13.2" customHeight="1">
      <c r="A12" s="1">
        <v>15</v>
      </c>
      <c r="B12" s="888">
        <v>45000</v>
      </c>
      <c r="C12" s="889"/>
      <c r="D12" s="14">
        <v>4890</v>
      </c>
      <c r="E12" s="38">
        <v>0</v>
      </c>
      <c r="F12" s="94">
        <v>77</v>
      </c>
      <c r="G12" s="74">
        <v>0</v>
      </c>
      <c r="H12" s="38">
        <v>878</v>
      </c>
      <c r="I12" s="38">
        <v>0</v>
      </c>
      <c r="J12" s="94">
        <v>897</v>
      </c>
      <c r="K12" s="74">
        <v>0</v>
      </c>
      <c r="L12" s="38">
        <v>396</v>
      </c>
      <c r="M12" s="38">
        <v>0</v>
      </c>
      <c r="N12" s="94">
        <v>48</v>
      </c>
      <c r="O12" s="74">
        <v>0</v>
      </c>
      <c r="P12" s="38">
        <v>1149</v>
      </c>
      <c r="Q12" s="38">
        <v>0</v>
      </c>
      <c r="R12" s="94">
        <v>1026</v>
      </c>
      <c r="S12" s="74">
        <v>0</v>
      </c>
      <c r="T12" s="38">
        <v>419</v>
      </c>
      <c r="U12" s="37">
        <v>0</v>
      </c>
    </row>
    <row r="13" spans="1:21" ht="13.2" customHeight="1">
      <c r="A13" s="1">
        <v>14</v>
      </c>
      <c r="B13" s="888">
        <v>45031</v>
      </c>
      <c r="C13" s="889"/>
      <c r="D13" s="14">
        <v>4655</v>
      </c>
      <c r="E13" s="38">
        <v>0</v>
      </c>
      <c r="F13" s="94">
        <v>84</v>
      </c>
      <c r="G13" s="74">
        <v>0</v>
      </c>
      <c r="H13" s="38">
        <v>407</v>
      </c>
      <c r="I13" s="38">
        <v>0</v>
      </c>
      <c r="J13" s="94">
        <v>1138</v>
      </c>
      <c r="K13" s="74">
        <v>0</v>
      </c>
      <c r="L13" s="38">
        <v>394</v>
      </c>
      <c r="M13" s="38">
        <v>0</v>
      </c>
      <c r="N13" s="94">
        <v>45</v>
      </c>
      <c r="O13" s="74">
        <v>0</v>
      </c>
      <c r="P13" s="38">
        <v>1240</v>
      </c>
      <c r="Q13" s="38">
        <v>0</v>
      </c>
      <c r="R13" s="94">
        <v>950</v>
      </c>
      <c r="S13" s="74">
        <v>0</v>
      </c>
      <c r="T13" s="38">
        <v>397</v>
      </c>
      <c r="U13" s="37">
        <v>0</v>
      </c>
    </row>
    <row r="14" spans="1:21" ht="13.2" customHeight="1">
      <c r="A14" s="1">
        <v>13</v>
      </c>
      <c r="B14" s="888">
        <v>45061</v>
      </c>
      <c r="C14" s="889"/>
      <c r="D14" s="14">
        <v>4763</v>
      </c>
      <c r="E14" s="38">
        <v>0</v>
      </c>
      <c r="F14" s="94">
        <v>174</v>
      </c>
      <c r="G14" s="74">
        <v>0</v>
      </c>
      <c r="H14" s="38">
        <v>723</v>
      </c>
      <c r="I14" s="38">
        <v>0</v>
      </c>
      <c r="J14" s="94">
        <v>1161</v>
      </c>
      <c r="K14" s="74">
        <v>0</v>
      </c>
      <c r="L14" s="38">
        <v>430</v>
      </c>
      <c r="M14" s="38">
        <v>0</v>
      </c>
      <c r="N14" s="94">
        <v>37</v>
      </c>
      <c r="O14" s="74">
        <v>0</v>
      </c>
      <c r="P14" s="38">
        <v>1002</v>
      </c>
      <c r="Q14" s="38">
        <v>0</v>
      </c>
      <c r="R14" s="94">
        <v>1001</v>
      </c>
      <c r="S14" s="74">
        <v>0</v>
      </c>
      <c r="T14" s="38">
        <v>235</v>
      </c>
      <c r="U14" s="37">
        <v>0</v>
      </c>
    </row>
    <row r="15" spans="1:21" ht="13.2" customHeight="1">
      <c r="A15" s="1">
        <v>12</v>
      </c>
      <c r="B15" s="888">
        <v>45092</v>
      </c>
      <c r="C15" s="889"/>
      <c r="D15" s="14">
        <v>5922</v>
      </c>
      <c r="E15" s="38">
        <v>0</v>
      </c>
      <c r="F15" s="94">
        <v>56</v>
      </c>
      <c r="G15" s="74">
        <v>0</v>
      </c>
      <c r="H15" s="38">
        <v>914</v>
      </c>
      <c r="I15" s="38">
        <v>0</v>
      </c>
      <c r="J15" s="94">
        <v>2210</v>
      </c>
      <c r="K15" s="74">
        <v>0</v>
      </c>
      <c r="L15" s="38">
        <v>281</v>
      </c>
      <c r="M15" s="38">
        <v>0</v>
      </c>
      <c r="N15" s="94">
        <v>30</v>
      </c>
      <c r="O15" s="74">
        <v>0</v>
      </c>
      <c r="P15" s="38">
        <v>1026</v>
      </c>
      <c r="Q15" s="38">
        <v>0</v>
      </c>
      <c r="R15" s="94">
        <v>995</v>
      </c>
      <c r="S15" s="74">
        <v>0</v>
      </c>
      <c r="T15" s="38">
        <v>410</v>
      </c>
      <c r="U15" s="37">
        <v>0</v>
      </c>
    </row>
    <row r="16" spans="1:21" ht="13.2" customHeight="1">
      <c r="A16" s="1">
        <v>11</v>
      </c>
      <c r="B16" s="888">
        <v>45122</v>
      </c>
      <c r="C16" s="889"/>
      <c r="D16" s="14">
        <v>2925</v>
      </c>
      <c r="E16" s="38">
        <v>0</v>
      </c>
      <c r="F16" s="94">
        <v>43</v>
      </c>
      <c r="G16" s="74">
        <v>0</v>
      </c>
      <c r="H16" s="38">
        <v>149</v>
      </c>
      <c r="I16" s="38">
        <v>0</v>
      </c>
      <c r="J16" s="94">
        <v>492</v>
      </c>
      <c r="K16" s="74">
        <v>0</v>
      </c>
      <c r="L16" s="38">
        <v>163</v>
      </c>
      <c r="M16" s="38">
        <v>0</v>
      </c>
      <c r="N16" s="94">
        <v>21</v>
      </c>
      <c r="O16" s="74">
        <v>0</v>
      </c>
      <c r="P16" s="38">
        <v>662</v>
      </c>
      <c r="Q16" s="38">
        <v>0</v>
      </c>
      <c r="R16" s="94">
        <v>914</v>
      </c>
      <c r="S16" s="74">
        <v>0</v>
      </c>
      <c r="T16" s="38">
        <v>481</v>
      </c>
      <c r="U16" s="37">
        <v>0</v>
      </c>
    </row>
    <row r="17" spans="1:21" ht="13.2" customHeight="1">
      <c r="A17" s="1">
        <v>10</v>
      </c>
      <c r="B17" s="888">
        <v>45153</v>
      </c>
      <c r="C17" s="889"/>
      <c r="D17" s="14">
        <v>5663</v>
      </c>
      <c r="E17" s="38">
        <v>0</v>
      </c>
      <c r="F17" s="94">
        <v>64</v>
      </c>
      <c r="G17" s="74">
        <v>0</v>
      </c>
      <c r="H17" s="38">
        <v>744</v>
      </c>
      <c r="I17" s="38">
        <v>0</v>
      </c>
      <c r="J17" s="94">
        <v>1105</v>
      </c>
      <c r="K17" s="74">
        <v>0</v>
      </c>
      <c r="L17" s="38">
        <v>297</v>
      </c>
      <c r="M17" s="38">
        <v>0</v>
      </c>
      <c r="N17" s="94">
        <v>41</v>
      </c>
      <c r="O17" s="74">
        <v>0</v>
      </c>
      <c r="P17" s="38">
        <v>1595</v>
      </c>
      <c r="Q17" s="38">
        <v>0</v>
      </c>
      <c r="R17" s="94">
        <v>1421</v>
      </c>
      <c r="S17" s="74">
        <v>0</v>
      </c>
      <c r="T17" s="38">
        <v>396</v>
      </c>
      <c r="U17" s="37">
        <v>0</v>
      </c>
    </row>
    <row r="18" spans="1:21" ht="13.2" customHeight="1">
      <c r="A18" s="1">
        <v>9</v>
      </c>
      <c r="B18" s="888">
        <v>45184</v>
      </c>
      <c r="C18" s="889"/>
      <c r="D18" s="14">
        <v>5348</v>
      </c>
      <c r="E18" s="38">
        <v>0</v>
      </c>
      <c r="F18" s="94">
        <v>55</v>
      </c>
      <c r="G18" s="74">
        <v>0</v>
      </c>
      <c r="H18" s="38">
        <v>467</v>
      </c>
      <c r="I18" s="38">
        <v>0</v>
      </c>
      <c r="J18" s="94">
        <v>851</v>
      </c>
      <c r="K18" s="74">
        <v>0</v>
      </c>
      <c r="L18" s="38">
        <v>555</v>
      </c>
      <c r="M18" s="38">
        <v>0</v>
      </c>
      <c r="N18" s="94">
        <v>54</v>
      </c>
      <c r="O18" s="74">
        <v>0</v>
      </c>
      <c r="P18" s="38">
        <v>1704</v>
      </c>
      <c r="Q18" s="38">
        <v>0</v>
      </c>
      <c r="R18" s="94">
        <v>1198</v>
      </c>
      <c r="S18" s="74">
        <v>0</v>
      </c>
      <c r="T18" s="38">
        <v>464</v>
      </c>
      <c r="U18" s="37">
        <v>0</v>
      </c>
    </row>
    <row r="19" spans="1:21" ht="13.2" customHeight="1">
      <c r="A19" s="1">
        <v>8</v>
      </c>
      <c r="B19" s="888">
        <v>45214</v>
      </c>
      <c r="C19" s="889"/>
      <c r="D19" s="14">
        <v>6833</v>
      </c>
      <c r="E19" s="38">
        <v>0</v>
      </c>
      <c r="F19" s="94">
        <v>56</v>
      </c>
      <c r="G19" s="74">
        <v>0</v>
      </c>
      <c r="H19" s="38">
        <v>661</v>
      </c>
      <c r="I19" s="38">
        <v>0</v>
      </c>
      <c r="J19" s="94">
        <v>1144</v>
      </c>
      <c r="K19" s="74">
        <v>0</v>
      </c>
      <c r="L19" s="38">
        <v>790</v>
      </c>
      <c r="M19" s="38">
        <v>0</v>
      </c>
      <c r="N19" s="94">
        <v>45</v>
      </c>
      <c r="O19" s="74">
        <v>0</v>
      </c>
      <c r="P19" s="38">
        <v>1426</v>
      </c>
      <c r="Q19" s="38">
        <v>0</v>
      </c>
      <c r="R19" s="94">
        <v>1649</v>
      </c>
      <c r="S19" s="74">
        <v>0</v>
      </c>
      <c r="T19" s="38">
        <v>1062</v>
      </c>
      <c r="U19" s="37">
        <v>0</v>
      </c>
    </row>
    <row r="20" spans="1:21" ht="13.2" customHeight="1">
      <c r="A20" s="1">
        <v>7</v>
      </c>
      <c r="B20" s="888">
        <v>45245</v>
      </c>
      <c r="C20" s="889"/>
      <c r="D20" s="14">
        <v>6235</v>
      </c>
      <c r="E20" s="38">
        <v>0</v>
      </c>
      <c r="F20" s="94">
        <v>72</v>
      </c>
      <c r="G20" s="74">
        <v>0</v>
      </c>
      <c r="H20" s="38">
        <v>879</v>
      </c>
      <c r="I20" s="38">
        <v>0</v>
      </c>
      <c r="J20" s="94">
        <v>1314</v>
      </c>
      <c r="K20" s="74">
        <v>0</v>
      </c>
      <c r="L20" s="38">
        <v>660</v>
      </c>
      <c r="M20" s="38">
        <v>0</v>
      </c>
      <c r="N20" s="94">
        <v>38</v>
      </c>
      <c r="O20" s="74">
        <v>0</v>
      </c>
      <c r="P20" s="38">
        <v>1077</v>
      </c>
      <c r="Q20" s="38">
        <v>0</v>
      </c>
      <c r="R20" s="94">
        <v>1812</v>
      </c>
      <c r="S20" s="74">
        <v>0</v>
      </c>
      <c r="T20" s="38">
        <v>383</v>
      </c>
      <c r="U20" s="37">
        <v>0</v>
      </c>
    </row>
    <row r="21" spans="1:21" ht="13.2" customHeight="1">
      <c r="A21" s="1">
        <v>6</v>
      </c>
      <c r="B21" s="888">
        <v>45275</v>
      </c>
      <c r="C21" s="889"/>
      <c r="D21" s="14">
        <v>4194</v>
      </c>
      <c r="E21" s="38">
        <v>0</v>
      </c>
      <c r="F21" s="94">
        <v>116</v>
      </c>
      <c r="G21" s="74">
        <v>0</v>
      </c>
      <c r="H21" s="38">
        <v>636</v>
      </c>
      <c r="I21" s="38">
        <v>0</v>
      </c>
      <c r="J21" s="94">
        <v>583</v>
      </c>
      <c r="K21" s="74">
        <v>0</v>
      </c>
      <c r="L21" s="38">
        <v>389</v>
      </c>
      <c r="M21" s="38">
        <v>0</v>
      </c>
      <c r="N21" s="94">
        <v>39</v>
      </c>
      <c r="O21" s="74">
        <v>0</v>
      </c>
      <c r="P21" s="38">
        <v>899</v>
      </c>
      <c r="Q21" s="38">
        <v>0</v>
      </c>
      <c r="R21" s="94">
        <v>1224</v>
      </c>
      <c r="S21" s="74">
        <v>0</v>
      </c>
      <c r="T21" s="38">
        <v>308</v>
      </c>
      <c r="U21" s="37">
        <v>0</v>
      </c>
    </row>
    <row r="22" spans="1:21" ht="13.2" customHeight="1">
      <c r="A22" s="1">
        <v>5</v>
      </c>
      <c r="B22" s="888">
        <v>45306</v>
      </c>
      <c r="C22" s="889"/>
      <c r="D22" s="14">
        <v>4634</v>
      </c>
      <c r="E22" s="38">
        <v>0</v>
      </c>
      <c r="F22" s="94">
        <v>55</v>
      </c>
      <c r="G22" s="74">
        <v>0</v>
      </c>
      <c r="H22" s="38">
        <v>868</v>
      </c>
      <c r="I22" s="38">
        <v>0</v>
      </c>
      <c r="J22" s="94">
        <v>797</v>
      </c>
      <c r="K22" s="74">
        <v>0</v>
      </c>
      <c r="L22" s="38">
        <v>582</v>
      </c>
      <c r="M22" s="38">
        <v>0</v>
      </c>
      <c r="N22" s="94">
        <v>55</v>
      </c>
      <c r="O22" s="74">
        <v>0</v>
      </c>
      <c r="P22" s="38">
        <v>843</v>
      </c>
      <c r="Q22" s="38">
        <v>0</v>
      </c>
      <c r="R22" s="94">
        <v>1185</v>
      </c>
      <c r="S22" s="74">
        <v>0</v>
      </c>
      <c r="T22" s="38">
        <v>249</v>
      </c>
      <c r="U22" s="37">
        <v>0</v>
      </c>
    </row>
    <row r="23" spans="1:21" ht="13.2" customHeight="1">
      <c r="A23" s="1">
        <v>4</v>
      </c>
      <c r="B23" s="888">
        <v>45337</v>
      </c>
      <c r="C23" s="889"/>
      <c r="D23" s="14">
        <v>4895</v>
      </c>
      <c r="E23" s="38">
        <v>0</v>
      </c>
      <c r="F23" s="94">
        <v>120</v>
      </c>
      <c r="G23" s="74">
        <v>0</v>
      </c>
      <c r="H23" s="38">
        <v>484</v>
      </c>
      <c r="I23" s="38">
        <v>0</v>
      </c>
      <c r="J23" s="94">
        <v>1267</v>
      </c>
      <c r="K23" s="74">
        <v>0</v>
      </c>
      <c r="L23" s="38">
        <v>376</v>
      </c>
      <c r="M23" s="38">
        <v>0</v>
      </c>
      <c r="N23" s="94">
        <v>36</v>
      </c>
      <c r="O23" s="74">
        <v>0</v>
      </c>
      <c r="P23" s="38">
        <v>1052</v>
      </c>
      <c r="Q23" s="38">
        <v>0</v>
      </c>
      <c r="R23" s="94">
        <v>1281</v>
      </c>
      <c r="S23" s="74">
        <v>0</v>
      </c>
      <c r="T23" s="38">
        <v>279</v>
      </c>
      <c r="U23" s="37">
        <v>0</v>
      </c>
    </row>
    <row r="24" spans="1:21" ht="13.2" customHeight="1">
      <c r="A24" s="1">
        <v>3</v>
      </c>
      <c r="B24" s="888">
        <v>45366</v>
      </c>
      <c r="C24" s="889"/>
      <c r="D24" s="14">
        <v>4354</v>
      </c>
      <c r="E24" s="38">
        <v>0</v>
      </c>
      <c r="F24" s="94">
        <v>45</v>
      </c>
      <c r="G24" s="74">
        <v>0</v>
      </c>
      <c r="H24" s="38">
        <v>1171</v>
      </c>
      <c r="I24" s="38">
        <v>0</v>
      </c>
      <c r="J24" s="94">
        <v>798</v>
      </c>
      <c r="K24" s="74">
        <v>0</v>
      </c>
      <c r="L24" s="38">
        <v>353</v>
      </c>
      <c r="M24" s="38">
        <v>0</v>
      </c>
      <c r="N24" s="94">
        <v>46</v>
      </c>
      <c r="O24" s="74">
        <v>0</v>
      </c>
      <c r="P24" s="38">
        <v>634</v>
      </c>
      <c r="Q24" s="38">
        <v>0</v>
      </c>
      <c r="R24" s="94">
        <v>1023</v>
      </c>
      <c r="S24" s="74">
        <v>0</v>
      </c>
      <c r="T24" s="38">
        <v>284</v>
      </c>
      <c r="U24" s="37">
        <v>0</v>
      </c>
    </row>
    <row r="25" spans="1:21" ht="13.2" customHeight="1">
      <c r="A25" s="1">
        <v>2</v>
      </c>
      <c r="B25" s="888">
        <v>45397</v>
      </c>
      <c r="C25" s="889"/>
      <c r="D25" s="14">
        <v>5979</v>
      </c>
      <c r="E25" s="38">
        <v>0</v>
      </c>
      <c r="F25" s="94">
        <v>70</v>
      </c>
      <c r="G25" s="74">
        <v>0</v>
      </c>
      <c r="H25" s="38">
        <v>960</v>
      </c>
      <c r="I25" s="38">
        <v>0</v>
      </c>
      <c r="J25" s="94">
        <v>1009</v>
      </c>
      <c r="K25" s="74">
        <v>0</v>
      </c>
      <c r="L25" s="38">
        <v>564</v>
      </c>
      <c r="M25" s="38">
        <v>0</v>
      </c>
      <c r="N25" s="94">
        <v>69</v>
      </c>
      <c r="O25" s="74">
        <v>0</v>
      </c>
      <c r="P25" s="38">
        <v>1613</v>
      </c>
      <c r="Q25" s="38">
        <v>0</v>
      </c>
      <c r="R25" s="94">
        <v>1422</v>
      </c>
      <c r="S25" s="74">
        <v>0</v>
      </c>
      <c r="T25" s="38">
        <v>272</v>
      </c>
      <c r="U25" s="37">
        <v>0</v>
      </c>
    </row>
    <row r="26" spans="1:21" ht="13.2" customHeight="1">
      <c r="A26" s="1">
        <v>1</v>
      </c>
      <c r="B26" s="888">
        <v>45427</v>
      </c>
      <c r="C26" s="889"/>
      <c r="D26" s="14">
        <v>5405</v>
      </c>
      <c r="E26" s="38">
        <v>0</v>
      </c>
      <c r="F26" s="94">
        <v>71</v>
      </c>
      <c r="G26" s="74">
        <v>0</v>
      </c>
      <c r="H26" s="38">
        <v>1166</v>
      </c>
      <c r="I26" s="38">
        <v>0</v>
      </c>
      <c r="J26" s="94">
        <v>734</v>
      </c>
      <c r="K26" s="74">
        <v>0</v>
      </c>
      <c r="L26" s="38">
        <v>270</v>
      </c>
      <c r="M26" s="38">
        <v>0</v>
      </c>
      <c r="N26" s="94">
        <v>32</v>
      </c>
      <c r="O26" s="74">
        <v>0</v>
      </c>
      <c r="P26" s="38">
        <v>1529</v>
      </c>
      <c r="Q26" s="38">
        <v>0</v>
      </c>
      <c r="R26" s="94">
        <v>1316</v>
      </c>
      <c r="S26" s="74">
        <v>0</v>
      </c>
      <c r="T26" s="38">
        <v>287</v>
      </c>
      <c r="U26" s="37">
        <v>0</v>
      </c>
    </row>
    <row r="27" spans="1:21" ht="13.2" customHeight="1">
      <c r="A27" s="1">
        <v>0</v>
      </c>
      <c r="B27" s="888">
        <v>45458</v>
      </c>
      <c r="C27" s="889"/>
      <c r="D27" s="14">
        <v>4206</v>
      </c>
      <c r="E27" s="38">
        <v>0</v>
      </c>
      <c r="F27" s="94">
        <v>28</v>
      </c>
      <c r="G27" s="74">
        <v>0</v>
      </c>
      <c r="H27" s="38">
        <v>804</v>
      </c>
      <c r="I27" s="38">
        <v>0</v>
      </c>
      <c r="J27" s="94">
        <v>1064</v>
      </c>
      <c r="K27" s="74">
        <v>0</v>
      </c>
      <c r="L27" s="38">
        <v>200</v>
      </c>
      <c r="M27" s="38">
        <v>0</v>
      </c>
      <c r="N27" s="94">
        <v>24</v>
      </c>
      <c r="O27" s="74">
        <v>0</v>
      </c>
      <c r="P27" s="38">
        <v>995</v>
      </c>
      <c r="Q27" s="38">
        <v>0</v>
      </c>
      <c r="R27" s="94">
        <v>868</v>
      </c>
      <c r="S27" s="74">
        <v>0</v>
      </c>
      <c r="T27" s="38">
        <v>223</v>
      </c>
      <c r="U27" s="37">
        <v>0</v>
      </c>
    </row>
    <row r="28" spans="1:21" ht="13.2" customHeight="1">
      <c r="B28" s="2"/>
      <c r="C28" s="26"/>
      <c r="D28" s="14"/>
      <c r="E28" s="26"/>
      <c r="F28" s="57"/>
      <c r="G28" s="5"/>
      <c r="H28" s="26"/>
      <c r="I28" s="26"/>
      <c r="J28" s="57"/>
      <c r="K28" s="5"/>
      <c r="L28" s="26"/>
      <c r="M28" s="26"/>
      <c r="N28" s="57"/>
      <c r="O28" s="5"/>
      <c r="R28" s="44"/>
      <c r="S28" s="95"/>
      <c r="U28" s="35"/>
    </row>
    <row r="29" spans="1:21" ht="13.2" customHeight="1">
      <c r="A29" s="1">
        <v>2023</v>
      </c>
      <c r="B29" s="898" t="s">
        <v>506</v>
      </c>
      <c r="C29" s="899"/>
      <c r="D29" s="67">
        <v>29473</v>
      </c>
      <c r="E29" s="29"/>
      <c r="F29" s="75">
        <v>389</v>
      </c>
      <c r="G29" s="76"/>
      <c r="H29" s="72">
        <v>5453</v>
      </c>
      <c r="I29" s="69"/>
      <c r="J29" s="75">
        <v>5669</v>
      </c>
      <c r="K29" s="76"/>
      <c r="L29" s="72">
        <v>2345</v>
      </c>
      <c r="M29" s="69"/>
      <c r="N29" s="75">
        <v>262</v>
      </c>
      <c r="O29" s="76"/>
      <c r="P29" s="72">
        <v>6666</v>
      </c>
      <c r="R29" s="75">
        <v>7095</v>
      </c>
      <c r="S29" s="95"/>
      <c r="T29" s="75">
        <v>1594</v>
      </c>
      <c r="U29" s="35"/>
    </row>
    <row r="30" spans="1:21" ht="13.2" customHeight="1">
      <c r="A30" s="1">
        <v>2022</v>
      </c>
      <c r="B30" s="898" t="s">
        <v>507</v>
      </c>
      <c r="C30" s="899"/>
      <c r="D30" s="70">
        <v>30775</v>
      </c>
      <c r="E30" s="31"/>
      <c r="F30" s="77">
        <v>581</v>
      </c>
      <c r="G30" s="66"/>
      <c r="H30" s="73">
        <v>4577</v>
      </c>
      <c r="I30" s="31"/>
      <c r="J30" s="77">
        <v>6918</v>
      </c>
      <c r="K30" s="66"/>
      <c r="L30" s="73">
        <v>2399</v>
      </c>
      <c r="M30" s="31"/>
      <c r="N30" s="77">
        <v>261</v>
      </c>
      <c r="O30" s="66"/>
      <c r="P30" s="73">
        <v>7158</v>
      </c>
      <c r="Q30" s="71"/>
      <c r="R30" s="77">
        <v>6874</v>
      </c>
      <c r="S30" s="95"/>
      <c r="T30" s="77">
        <v>2007</v>
      </c>
      <c r="U30" s="35"/>
    </row>
    <row r="31" spans="1:21" ht="13.2" customHeight="1">
      <c r="B31" s="58" t="s">
        <v>5</v>
      </c>
      <c r="C31" s="59" t="s">
        <v>508</v>
      </c>
      <c r="D31" s="80">
        <v>-4.2307067424857792E-2</v>
      </c>
      <c r="E31" s="71"/>
      <c r="F31" s="78">
        <v>-0.33046471600688465</v>
      </c>
      <c r="G31" s="79"/>
      <c r="H31" s="32">
        <v>0.19139174131527192</v>
      </c>
      <c r="I31" s="32"/>
      <c r="J31" s="78">
        <v>-0.18054350968487998</v>
      </c>
      <c r="K31" s="79"/>
      <c r="L31" s="32">
        <v>-2.2509378907878297E-2</v>
      </c>
      <c r="M31" s="32"/>
      <c r="N31" s="78">
        <v>3.8314176245211051E-3</v>
      </c>
      <c r="O31" s="79"/>
      <c r="P31" s="32">
        <v>-6.8734283319362932E-2</v>
      </c>
      <c r="Q31" s="71"/>
      <c r="R31" s="78">
        <v>3.2150130928134901E-2</v>
      </c>
      <c r="S31" s="95"/>
      <c r="T31" s="78">
        <v>-0.20577977080219234</v>
      </c>
      <c r="U31" s="35"/>
    </row>
    <row r="32" spans="1:21" ht="13.2" customHeight="1" thickBot="1">
      <c r="B32" s="3"/>
      <c r="C32" s="27"/>
      <c r="D32" s="9"/>
      <c r="E32" s="27"/>
      <c r="F32" s="45"/>
      <c r="G32" s="6"/>
      <c r="H32" s="27"/>
      <c r="I32" s="27"/>
      <c r="J32" s="45"/>
      <c r="K32" s="6"/>
      <c r="L32" s="27"/>
      <c r="M32" s="27"/>
      <c r="N32" s="81"/>
      <c r="O32" s="82"/>
      <c r="P32" s="36"/>
      <c r="Q32" s="36"/>
      <c r="R32" s="83"/>
      <c r="S32" s="96"/>
      <c r="T32" s="36"/>
      <c r="U32" s="34"/>
    </row>
    <row r="33" spans="2:21" ht="14.7" customHeight="1">
      <c r="B33" s="15" t="s">
        <v>151</v>
      </c>
      <c r="N33" s="12"/>
      <c r="P33" s="12"/>
      <c r="R33" s="12" t="s">
        <v>289</v>
      </c>
    </row>
    <row r="34" spans="2:21" s="1" customFormat="1" ht="0.75" customHeight="1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2:21" s="1" customFormat="1" ht="12.75" hidden="1" customHeight="1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</sheetData>
  <mergeCells count="38">
    <mergeCell ref="B30:C30"/>
    <mergeCell ref="B20:C20"/>
    <mergeCell ref="B21:C21"/>
    <mergeCell ref="B22:C22"/>
    <mergeCell ref="B23:C23"/>
    <mergeCell ref="B24:C24"/>
    <mergeCell ref="B25:C25"/>
    <mergeCell ref="H2:I2"/>
    <mergeCell ref="B26:C26"/>
    <mergeCell ref="B27:C27"/>
    <mergeCell ref="B29:C29"/>
    <mergeCell ref="B19:C19"/>
    <mergeCell ref="B8:C8"/>
    <mergeCell ref="B9:C9"/>
    <mergeCell ref="B10:C10"/>
    <mergeCell ref="B11:C11"/>
    <mergeCell ref="B17:C17"/>
    <mergeCell ref="L2:M2"/>
    <mergeCell ref="N2:O2"/>
    <mergeCell ref="J2:K2"/>
    <mergeCell ref="P2:Q2"/>
    <mergeCell ref="R2:S2"/>
    <mergeCell ref="B1:S1"/>
    <mergeCell ref="T1:U1"/>
    <mergeCell ref="B18:C18"/>
    <mergeCell ref="T2:U2"/>
    <mergeCell ref="B7:C7"/>
    <mergeCell ref="B4:C4"/>
    <mergeCell ref="B5:C5"/>
    <mergeCell ref="B12:C12"/>
    <mergeCell ref="B13:C13"/>
    <mergeCell ref="B14:C14"/>
    <mergeCell ref="B15:C15"/>
    <mergeCell ref="B16:C16"/>
    <mergeCell ref="B6:C6"/>
    <mergeCell ref="B2:C2"/>
    <mergeCell ref="D2:E2"/>
    <mergeCell ref="F2:G2"/>
  </mergeCells>
  <conditionalFormatting sqref="J31 F31 H31 L31 N31 P31 D31 R31 T31">
    <cfRule type="cellIs" dxfId="8" priority="3" operator="lessThan">
      <formula>0</formula>
    </cfRule>
  </conditionalFormatting>
  <printOptions horizontalCentered="1" verticalCentered="1"/>
  <pageMargins left="0" right="0" top="0.98425196850393704" bottom="0.39370078740157483" header="0" footer="0"/>
  <pageSetup paperSize="9" scale="75" firstPageNumber="30" orientation="portrait" useFirstPageNumber="1" r:id="rId1"/>
  <headerFooter>
    <oddHeader>&amp;L&amp;G&amp;R&amp;G</oddHeader>
    <oddFooter xml:space="preserve">&amp;C&amp;"Arial Black,Normal"&amp;12&amp;K03+000&amp;P&amp;R&amp;"Arial Black,Gras"&amp;14&amp;K03+000janvier 2024 | N°53&amp;G       </oddFooter>
  </headerFooter>
  <rowBreaks count="1" manualBreakCount="1">
    <brk id="38" min="1" max="20" man="1"/>
  </row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euil51">
    <tabColor rgb="FF00B0F0"/>
  </sheetPr>
  <dimension ref="A1:Q34"/>
  <sheetViews>
    <sheetView showWhiteSpace="0" topLeftCell="A7" zoomScaleNormal="100" zoomScaleSheetLayoutView="70" zoomScalePageLayoutView="90" workbookViewId="0">
      <selection activeCell="H15" sqref="H15"/>
    </sheetView>
  </sheetViews>
  <sheetFormatPr baseColWidth="10" defaultColWidth="11.44140625" defaultRowHeight="12.75" customHeight="1"/>
  <cols>
    <col min="1" max="1" width="4.6640625" style="1" customWidth="1"/>
    <col min="2" max="2" width="8.5546875" customWidth="1"/>
    <col min="3" max="3" width="12.33203125" customWidth="1"/>
    <col min="4" max="4" width="8.33203125" customWidth="1"/>
    <col min="5" max="5" width="1.5546875" customWidth="1"/>
    <col min="6" max="6" width="9" customWidth="1"/>
    <col min="7" max="7" width="1.6640625" customWidth="1"/>
    <col min="8" max="8" width="8.6640625" customWidth="1"/>
    <col min="9" max="9" width="1.6640625" customWidth="1"/>
    <col min="10" max="10" width="8.6640625" customWidth="1"/>
    <col min="11" max="11" width="1.6640625" customWidth="1"/>
    <col min="12" max="12" width="9.44140625" customWidth="1"/>
    <col min="13" max="13" width="1.6640625" customWidth="1"/>
    <col min="14" max="14" width="9" customWidth="1"/>
    <col min="15" max="15" width="1.6640625" customWidth="1"/>
    <col min="16" max="16" width="8.6640625" customWidth="1"/>
    <col min="17" max="17" width="1.6640625" customWidth="1"/>
  </cols>
  <sheetData>
    <row r="1" spans="1:17" ht="29.25" customHeight="1" thickBot="1">
      <c r="B1" s="901" t="s">
        <v>442</v>
      </c>
      <c r="C1" s="901"/>
      <c r="D1" s="901"/>
      <c r="E1" s="901"/>
      <c r="F1" s="901"/>
      <c r="G1" s="901"/>
      <c r="H1" s="901"/>
      <c r="I1" s="901"/>
      <c r="J1" s="901"/>
      <c r="K1" s="901"/>
      <c r="L1" s="901"/>
      <c r="M1" s="901"/>
      <c r="N1" s="901"/>
      <c r="O1" s="901"/>
      <c r="P1" s="901"/>
      <c r="Q1" s="901"/>
    </row>
    <row r="2" spans="1:17" ht="24" customHeight="1" thickBot="1">
      <c r="B2" s="911"/>
      <c r="C2" s="912"/>
      <c r="D2" s="908" t="s">
        <v>195</v>
      </c>
      <c r="E2" s="909"/>
      <c r="F2" s="908" t="s">
        <v>197</v>
      </c>
      <c r="G2" s="909"/>
      <c r="H2" s="909"/>
      <c r="I2" s="909"/>
      <c r="J2" s="909"/>
      <c r="K2" s="909"/>
      <c r="L2" s="908" t="s">
        <v>196</v>
      </c>
      <c r="M2" s="909"/>
      <c r="N2" s="909"/>
      <c r="O2" s="909"/>
      <c r="P2" s="909"/>
      <c r="Q2" s="910"/>
    </row>
    <row r="3" spans="1:17" ht="53.25" customHeight="1" thickBot="1">
      <c r="B3" s="913"/>
      <c r="C3" s="914"/>
      <c r="D3" s="893"/>
      <c r="E3" s="893"/>
      <c r="F3" s="902" t="s">
        <v>198</v>
      </c>
      <c r="G3" s="903"/>
      <c r="H3" s="904" t="s">
        <v>199</v>
      </c>
      <c r="I3" s="905"/>
      <c r="J3" s="903" t="s">
        <v>200</v>
      </c>
      <c r="K3" s="903"/>
      <c r="L3" s="902" t="s">
        <v>198</v>
      </c>
      <c r="M3" s="903"/>
      <c r="N3" s="904" t="s">
        <v>199</v>
      </c>
      <c r="O3" s="903"/>
      <c r="P3" s="902" t="s">
        <v>200</v>
      </c>
      <c r="Q3" s="906"/>
    </row>
    <row r="4" spans="1:17" ht="12.75" customHeight="1">
      <c r="B4" s="4" t="s">
        <v>7</v>
      </c>
      <c r="C4" s="10"/>
      <c r="D4" s="40"/>
      <c r="E4" s="85"/>
      <c r="F4" s="2"/>
      <c r="G4" s="85"/>
      <c r="H4" s="42"/>
      <c r="I4" s="86"/>
      <c r="J4" s="40"/>
      <c r="K4" s="85"/>
      <c r="L4" s="2"/>
      <c r="M4" s="85"/>
      <c r="N4" s="42"/>
      <c r="O4" s="86"/>
      <c r="P4" s="40"/>
      <c r="Q4" s="84"/>
    </row>
    <row r="5" spans="1:17" ht="13.5" customHeight="1">
      <c r="A5" s="1">
        <v>23</v>
      </c>
      <c r="B5" s="888">
        <v>44119</v>
      </c>
      <c r="C5" s="907"/>
      <c r="D5" s="28">
        <v>229</v>
      </c>
      <c r="E5" s="211">
        <v>0</v>
      </c>
      <c r="F5" s="14">
        <v>3</v>
      </c>
      <c r="G5" s="211">
        <v>0</v>
      </c>
      <c r="H5" s="43">
        <v>40</v>
      </c>
      <c r="I5" s="210">
        <v>0</v>
      </c>
      <c r="J5" s="28">
        <v>75</v>
      </c>
      <c r="K5" s="211">
        <v>0</v>
      </c>
      <c r="L5" s="14">
        <v>1</v>
      </c>
      <c r="M5" s="211">
        <v>0</v>
      </c>
      <c r="N5" s="43">
        <v>31</v>
      </c>
      <c r="O5" s="210">
        <v>0</v>
      </c>
      <c r="P5" s="28">
        <v>79</v>
      </c>
      <c r="Q5" s="212">
        <v>0</v>
      </c>
    </row>
    <row r="6" spans="1:17" ht="13.5" customHeight="1">
      <c r="A6" s="1">
        <v>22</v>
      </c>
      <c r="B6" s="888">
        <v>44150</v>
      </c>
      <c r="C6" s="907"/>
      <c r="D6" s="28">
        <v>247</v>
      </c>
      <c r="E6" s="211">
        <v>0</v>
      </c>
      <c r="F6" s="14">
        <v>0</v>
      </c>
      <c r="G6" s="211">
        <v>0</v>
      </c>
      <c r="H6" s="43">
        <v>34</v>
      </c>
      <c r="I6" s="210">
        <v>0</v>
      </c>
      <c r="J6" s="28">
        <v>87</v>
      </c>
      <c r="K6" s="211">
        <v>0</v>
      </c>
      <c r="L6" s="14">
        <v>2</v>
      </c>
      <c r="M6" s="211">
        <v>0</v>
      </c>
      <c r="N6" s="43">
        <v>40</v>
      </c>
      <c r="O6" s="210">
        <v>0</v>
      </c>
      <c r="P6" s="28">
        <v>84</v>
      </c>
      <c r="Q6" s="212">
        <v>0</v>
      </c>
    </row>
    <row r="7" spans="1:17" ht="13.5" customHeight="1">
      <c r="A7" s="1">
        <v>21</v>
      </c>
      <c r="B7" s="888">
        <v>44180</v>
      </c>
      <c r="C7" s="907"/>
      <c r="D7" s="28">
        <v>236</v>
      </c>
      <c r="E7" s="211">
        <v>0</v>
      </c>
      <c r="F7" s="14">
        <v>0</v>
      </c>
      <c r="G7" s="211">
        <v>0</v>
      </c>
      <c r="H7" s="43">
        <v>20</v>
      </c>
      <c r="I7" s="210">
        <v>0</v>
      </c>
      <c r="J7" s="28">
        <v>93</v>
      </c>
      <c r="K7" s="211">
        <v>0</v>
      </c>
      <c r="L7" s="14">
        <v>0</v>
      </c>
      <c r="M7" s="211">
        <v>0</v>
      </c>
      <c r="N7" s="43">
        <v>21</v>
      </c>
      <c r="O7" s="210">
        <v>0</v>
      </c>
      <c r="P7" s="28">
        <v>102</v>
      </c>
      <c r="Q7" s="212">
        <v>0</v>
      </c>
    </row>
    <row r="8" spans="1:17" ht="13.5" customHeight="1">
      <c r="A8" s="1">
        <v>20</v>
      </c>
      <c r="B8" s="888">
        <v>44211</v>
      </c>
      <c r="C8" s="907"/>
      <c r="D8" s="28">
        <v>1271</v>
      </c>
      <c r="E8" s="211">
        <v>0</v>
      </c>
      <c r="F8" s="14">
        <v>17</v>
      </c>
      <c r="G8" s="211">
        <v>0</v>
      </c>
      <c r="H8" s="43">
        <v>151</v>
      </c>
      <c r="I8" s="210">
        <v>0</v>
      </c>
      <c r="J8" s="28">
        <v>456</v>
      </c>
      <c r="K8" s="211">
        <v>0</v>
      </c>
      <c r="L8" s="14">
        <v>8</v>
      </c>
      <c r="M8" s="211">
        <v>0</v>
      </c>
      <c r="N8" s="43">
        <v>160</v>
      </c>
      <c r="O8" s="210">
        <v>0</v>
      </c>
      <c r="P8" s="28">
        <v>479</v>
      </c>
      <c r="Q8" s="212">
        <v>0</v>
      </c>
    </row>
    <row r="9" spans="1:17" ht="13.5" customHeight="1">
      <c r="A9" s="1">
        <v>19</v>
      </c>
      <c r="B9" s="888">
        <v>44242</v>
      </c>
      <c r="C9" s="907"/>
      <c r="D9" s="28">
        <v>319</v>
      </c>
      <c r="E9" s="211">
        <v>0</v>
      </c>
      <c r="F9" s="14">
        <v>2</v>
      </c>
      <c r="G9" s="211">
        <v>0</v>
      </c>
      <c r="H9" s="43">
        <v>34</v>
      </c>
      <c r="I9" s="210">
        <v>0</v>
      </c>
      <c r="J9" s="28">
        <v>124</v>
      </c>
      <c r="K9" s="211">
        <v>0</v>
      </c>
      <c r="L9" s="14">
        <v>4</v>
      </c>
      <c r="M9" s="211">
        <v>0</v>
      </c>
      <c r="N9" s="43">
        <v>29</v>
      </c>
      <c r="O9" s="210">
        <v>0</v>
      </c>
      <c r="P9" s="28">
        <v>126</v>
      </c>
      <c r="Q9" s="212">
        <v>0</v>
      </c>
    </row>
    <row r="10" spans="1:17" ht="13.5" customHeight="1">
      <c r="A10" s="1">
        <v>18</v>
      </c>
      <c r="B10" s="888">
        <v>44270</v>
      </c>
      <c r="C10" s="907"/>
      <c r="D10" s="28">
        <v>358</v>
      </c>
      <c r="E10" s="211">
        <v>0</v>
      </c>
      <c r="F10" s="14">
        <v>0</v>
      </c>
      <c r="G10" s="211">
        <v>0</v>
      </c>
      <c r="H10" s="43">
        <v>28</v>
      </c>
      <c r="I10" s="210">
        <v>0</v>
      </c>
      <c r="J10" s="28">
        <v>152</v>
      </c>
      <c r="K10" s="211">
        <v>0</v>
      </c>
      <c r="L10" s="14">
        <v>2</v>
      </c>
      <c r="M10" s="211">
        <v>0</v>
      </c>
      <c r="N10" s="43">
        <v>33</v>
      </c>
      <c r="O10" s="210">
        <v>0</v>
      </c>
      <c r="P10" s="28">
        <v>143</v>
      </c>
      <c r="Q10" s="212">
        <v>0</v>
      </c>
    </row>
    <row r="11" spans="1:17" ht="13.5" customHeight="1">
      <c r="A11" s="1">
        <v>17</v>
      </c>
      <c r="B11" s="888">
        <v>44301</v>
      </c>
      <c r="C11" s="907"/>
      <c r="D11" s="28">
        <v>4051</v>
      </c>
      <c r="E11" s="211">
        <v>0</v>
      </c>
      <c r="F11" s="14">
        <v>2</v>
      </c>
      <c r="G11" s="211">
        <v>0</v>
      </c>
      <c r="H11" s="43">
        <v>509</v>
      </c>
      <c r="I11" s="210">
        <v>0</v>
      </c>
      <c r="J11" s="28">
        <v>1237</v>
      </c>
      <c r="K11" s="211">
        <v>0</v>
      </c>
      <c r="L11" s="14">
        <v>4</v>
      </c>
      <c r="M11" s="211">
        <v>0</v>
      </c>
      <c r="N11" s="43">
        <v>669</v>
      </c>
      <c r="O11" s="210">
        <v>0</v>
      </c>
      <c r="P11" s="28">
        <v>1630</v>
      </c>
      <c r="Q11" s="212">
        <v>0</v>
      </c>
    </row>
    <row r="12" spans="1:17" ht="13.5" customHeight="1">
      <c r="A12" s="1">
        <v>16</v>
      </c>
      <c r="B12" s="888">
        <v>44331</v>
      </c>
      <c r="C12" s="907"/>
      <c r="D12" s="28">
        <v>174</v>
      </c>
      <c r="E12" s="211">
        <v>0</v>
      </c>
      <c r="F12" s="14">
        <v>2</v>
      </c>
      <c r="G12" s="211">
        <v>0</v>
      </c>
      <c r="H12" s="43">
        <v>25</v>
      </c>
      <c r="I12" s="210">
        <v>0</v>
      </c>
      <c r="J12" s="28">
        <v>56</v>
      </c>
      <c r="K12" s="211">
        <v>0</v>
      </c>
      <c r="L12" s="14">
        <v>7</v>
      </c>
      <c r="M12" s="211">
        <v>0</v>
      </c>
      <c r="N12" s="43">
        <v>34</v>
      </c>
      <c r="O12" s="210">
        <v>0</v>
      </c>
      <c r="P12" s="28">
        <v>50</v>
      </c>
      <c r="Q12" s="212">
        <v>0</v>
      </c>
    </row>
    <row r="13" spans="1:17" ht="13.5" customHeight="1">
      <c r="A13" s="1">
        <v>15</v>
      </c>
      <c r="B13" s="888">
        <v>44362</v>
      </c>
      <c r="C13" s="907"/>
      <c r="D13" s="28">
        <v>607</v>
      </c>
      <c r="E13" s="211">
        <v>0</v>
      </c>
      <c r="F13" s="14">
        <v>12</v>
      </c>
      <c r="G13" s="211">
        <v>0</v>
      </c>
      <c r="H13" s="43">
        <v>103</v>
      </c>
      <c r="I13" s="210">
        <v>0</v>
      </c>
      <c r="J13" s="28">
        <v>229</v>
      </c>
      <c r="K13" s="211">
        <v>0</v>
      </c>
      <c r="L13" s="14">
        <v>6</v>
      </c>
      <c r="M13" s="211">
        <v>0</v>
      </c>
      <c r="N13" s="43">
        <v>54</v>
      </c>
      <c r="O13" s="210">
        <v>0</v>
      </c>
      <c r="P13" s="28">
        <v>203</v>
      </c>
      <c r="Q13" s="212">
        <v>0</v>
      </c>
    </row>
    <row r="14" spans="1:17" ht="13.5" customHeight="1">
      <c r="A14" s="1">
        <v>14</v>
      </c>
      <c r="B14" s="888">
        <v>44392</v>
      </c>
      <c r="C14" s="907"/>
      <c r="D14" s="28">
        <v>309</v>
      </c>
      <c r="E14" s="211">
        <v>0</v>
      </c>
      <c r="F14" s="14">
        <v>2</v>
      </c>
      <c r="G14" s="211">
        <v>0</v>
      </c>
      <c r="H14" s="43">
        <v>45</v>
      </c>
      <c r="I14" s="210">
        <v>0</v>
      </c>
      <c r="J14" s="28">
        <v>110</v>
      </c>
      <c r="K14" s="211">
        <v>0</v>
      </c>
      <c r="L14" s="14">
        <v>4</v>
      </c>
      <c r="M14" s="211">
        <v>0</v>
      </c>
      <c r="N14" s="43">
        <v>43</v>
      </c>
      <c r="O14" s="210">
        <v>0</v>
      </c>
      <c r="P14" s="28">
        <v>105</v>
      </c>
      <c r="Q14" s="212">
        <v>0</v>
      </c>
    </row>
    <row r="15" spans="1:17" ht="13.5" customHeight="1">
      <c r="A15" s="1">
        <v>13</v>
      </c>
      <c r="B15" s="888">
        <v>44423</v>
      </c>
      <c r="C15" s="907"/>
      <c r="D15" s="28">
        <v>332</v>
      </c>
      <c r="E15" s="211">
        <v>0</v>
      </c>
      <c r="F15" s="14">
        <v>1</v>
      </c>
      <c r="G15" s="211">
        <v>0</v>
      </c>
      <c r="H15" s="43">
        <v>17</v>
      </c>
      <c r="I15" s="210">
        <v>0</v>
      </c>
      <c r="J15" s="28">
        <v>129</v>
      </c>
      <c r="K15" s="211">
        <v>0</v>
      </c>
      <c r="L15" s="14">
        <v>3</v>
      </c>
      <c r="M15" s="211">
        <v>0</v>
      </c>
      <c r="N15" s="43">
        <v>32</v>
      </c>
      <c r="O15" s="210">
        <v>0</v>
      </c>
      <c r="P15" s="28">
        <v>150</v>
      </c>
      <c r="Q15" s="212">
        <v>0</v>
      </c>
    </row>
    <row r="16" spans="1:17" ht="13.5" customHeight="1">
      <c r="A16" s="1">
        <v>12</v>
      </c>
      <c r="B16" s="888">
        <v>44454</v>
      </c>
      <c r="C16" s="907"/>
      <c r="D16" s="28">
        <v>1225</v>
      </c>
      <c r="E16" s="211">
        <v>0</v>
      </c>
      <c r="F16" s="14">
        <v>1</v>
      </c>
      <c r="G16" s="211">
        <v>0</v>
      </c>
      <c r="H16" s="43">
        <v>26</v>
      </c>
      <c r="I16" s="210">
        <v>0</v>
      </c>
      <c r="J16" s="28">
        <v>536</v>
      </c>
      <c r="K16" s="211">
        <v>0</v>
      </c>
      <c r="L16" s="14">
        <v>2</v>
      </c>
      <c r="M16" s="211">
        <v>0</v>
      </c>
      <c r="N16" s="43">
        <v>16</v>
      </c>
      <c r="O16" s="210">
        <v>0</v>
      </c>
      <c r="P16" s="28">
        <v>644</v>
      </c>
      <c r="Q16" s="212">
        <v>0</v>
      </c>
    </row>
    <row r="17" spans="1:17" ht="13.5" customHeight="1">
      <c r="A17" s="1">
        <v>11</v>
      </c>
      <c r="B17" s="888">
        <v>44484</v>
      </c>
      <c r="C17" s="907"/>
      <c r="D17" s="28">
        <v>292</v>
      </c>
      <c r="E17" s="211">
        <v>0</v>
      </c>
      <c r="F17" s="14">
        <v>3</v>
      </c>
      <c r="G17" s="211">
        <v>0</v>
      </c>
      <c r="H17" s="43">
        <v>28</v>
      </c>
      <c r="I17" s="210">
        <v>0</v>
      </c>
      <c r="J17" s="28">
        <v>99</v>
      </c>
      <c r="K17" s="211">
        <v>0</v>
      </c>
      <c r="L17" s="14">
        <v>0</v>
      </c>
      <c r="M17" s="211">
        <v>0</v>
      </c>
      <c r="N17" s="43">
        <v>29</v>
      </c>
      <c r="O17" s="210">
        <v>0</v>
      </c>
      <c r="P17" s="28">
        <v>133</v>
      </c>
      <c r="Q17" s="212">
        <v>0</v>
      </c>
    </row>
    <row r="18" spans="1:17" ht="13.5" customHeight="1">
      <c r="A18" s="1">
        <v>10</v>
      </c>
      <c r="B18" s="888">
        <v>44515</v>
      </c>
      <c r="C18" s="907"/>
      <c r="D18" s="28">
        <v>282</v>
      </c>
      <c r="E18" s="211">
        <v>0</v>
      </c>
      <c r="F18" s="14">
        <v>1</v>
      </c>
      <c r="G18" s="211">
        <v>0</v>
      </c>
      <c r="H18" s="43">
        <v>12</v>
      </c>
      <c r="I18" s="210">
        <v>0</v>
      </c>
      <c r="J18" s="28">
        <v>112</v>
      </c>
      <c r="K18" s="211">
        <v>0</v>
      </c>
      <c r="L18" s="14">
        <v>3</v>
      </c>
      <c r="M18" s="211">
        <v>0</v>
      </c>
      <c r="N18" s="43">
        <v>17</v>
      </c>
      <c r="O18" s="210">
        <v>0</v>
      </c>
      <c r="P18" s="28">
        <v>137</v>
      </c>
      <c r="Q18" s="212">
        <v>0</v>
      </c>
    </row>
    <row r="19" spans="1:17" ht="13.5" customHeight="1">
      <c r="A19" s="1">
        <v>9</v>
      </c>
      <c r="B19" s="888">
        <v>44545</v>
      </c>
      <c r="C19" s="907"/>
      <c r="D19" s="28">
        <v>416</v>
      </c>
      <c r="E19" s="211">
        <v>0</v>
      </c>
      <c r="F19" s="14">
        <v>0</v>
      </c>
      <c r="G19" s="211">
        <v>0</v>
      </c>
      <c r="H19" s="43">
        <v>13</v>
      </c>
      <c r="I19" s="210">
        <v>0</v>
      </c>
      <c r="J19" s="28">
        <v>169</v>
      </c>
      <c r="K19" s="211">
        <v>0</v>
      </c>
      <c r="L19" s="14">
        <v>2</v>
      </c>
      <c r="M19" s="211">
        <v>0</v>
      </c>
      <c r="N19" s="43">
        <v>7</v>
      </c>
      <c r="O19" s="210">
        <v>0</v>
      </c>
      <c r="P19" s="28">
        <v>225</v>
      </c>
      <c r="Q19" s="212">
        <v>0</v>
      </c>
    </row>
    <row r="20" spans="1:17" ht="13.5" customHeight="1">
      <c r="A20" s="1">
        <v>8</v>
      </c>
      <c r="B20" s="888">
        <v>44576</v>
      </c>
      <c r="C20" s="907"/>
      <c r="D20" s="28">
        <v>224</v>
      </c>
      <c r="E20" s="211">
        <v>0</v>
      </c>
      <c r="F20" s="14">
        <v>4</v>
      </c>
      <c r="G20" s="211">
        <v>0</v>
      </c>
      <c r="H20" s="43">
        <v>24</v>
      </c>
      <c r="I20" s="210">
        <v>0</v>
      </c>
      <c r="J20" s="28">
        <v>85</v>
      </c>
      <c r="K20" s="211">
        <v>0</v>
      </c>
      <c r="L20" s="14">
        <v>3</v>
      </c>
      <c r="M20" s="211">
        <v>0</v>
      </c>
      <c r="N20" s="43">
        <v>17</v>
      </c>
      <c r="O20" s="210">
        <v>0</v>
      </c>
      <c r="P20" s="28">
        <v>91</v>
      </c>
      <c r="Q20" s="212">
        <v>0</v>
      </c>
    </row>
    <row r="21" spans="1:17" ht="13.5" customHeight="1">
      <c r="A21" s="1">
        <v>7</v>
      </c>
      <c r="B21" s="888">
        <v>44607</v>
      </c>
      <c r="C21" s="907"/>
      <c r="D21" s="28">
        <v>208</v>
      </c>
      <c r="E21" s="211">
        <v>0</v>
      </c>
      <c r="F21" s="14">
        <v>2</v>
      </c>
      <c r="G21" s="211">
        <v>0</v>
      </c>
      <c r="H21" s="43">
        <v>21</v>
      </c>
      <c r="I21" s="210">
        <v>0</v>
      </c>
      <c r="J21" s="28">
        <v>78</v>
      </c>
      <c r="K21" s="211">
        <v>0</v>
      </c>
      <c r="L21" s="14">
        <v>3</v>
      </c>
      <c r="M21" s="211">
        <v>0</v>
      </c>
      <c r="N21" s="43">
        <v>19</v>
      </c>
      <c r="O21" s="210">
        <v>0</v>
      </c>
      <c r="P21" s="28">
        <v>85</v>
      </c>
      <c r="Q21" s="212">
        <v>0</v>
      </c>
    </row>
    <row r="22" spans="1:17" ht="13.5" customHeight="1">
      <c r="A22" s="1">
        <v>6</v>
      </c>
      <c r="B22" s="888">
        <v>44635</v>
      </c>
      <c r="C22" s="907"/>
      <c r="D22" s="28">
        <v>388</v>
      </c>
      <c r="E22" s="211">
        <v>0</v>
      </c>
      <c r="F22" s="14">
        <v>9</v>
      </c>
      <c r="G22" s="211">
        <v>0</v>
      </c>
      <c r="H22" s="43">
        <v>27</v>
      </c>
      <c r="I22" s="210">
        <v>0</v>
      </c>
      <c r="J22" s="28">
        <v>140</v>
      </c>
      <c r="K22" s="211">
        <v>0</v>
      </c>
      <c r="L22" s="14">
        <v>3</v>
      </c>
      <c r="M22" s="211">
        <v>0</v>
      </c>
      <c r="N22" s="43">
        <v>33</v>
      </c>
      <c r="O22" s="210">
        <v>0</v>
      </c>
      <c r="P22" s="28">
        <v>176</v>
      </c>
      <c r="Q22" s="212">
        <v>0</v>
      </c>
    </row>
    <row r="23" spans="1:17" ht="13.5" customHeight="1">
      <c r="A23" s="1">
        <v>5</v>
      </c>
      <c r="B23" s="888">
        <v>44666</v>
      </c>
      <c r="C23" s="907"/>
      <c r="D23" s="28">
        <v>215</v>
      </c>
      <c r="E23" s="211">
        <v>0</v>
      </c>
      <c r="F23" s="14">
        <v>2</v>
      </c>
      <c r="G23" s="211">
        <v>0</v>
      </c>
      <c r="H23" s="43">
        <v>16</v>
      </c>
      <c r="I23" s="210">
        <v>0</v>
      </c>
      <c r="J23" s="28">
        <v>70</v>
      </c>
      <c r="K23" s="211">
        <v>0</v>
      </c>
      <c r="L23" s="14">
        <v>1</v>
      </c>
      <c r="M23" s="211">
        <v>0</v>
      </c>
      <c r="N23" s="43">
        <v>40</v>
      </c>
      <c r="O23" s="210">
        <v>0</v>
      </c>
      <c r="P23" s="28">
        <v>86</v>
      </c>
      <c r="Q23" s="212">
        <v>0</v>
      </c>
    </row>
    <row r="24" spans="1:17" ht="13.5" customHeight="1">
      <c r="A24" s="1">
        <v>4</v>
      </c>
      <c r="B24" s="888">
        <v>44696</v>
      </c>
      <c r="C24" s="907"/>
      <c r="D24" s="28">
        <v>638</v>
      </c>
      <c r="E24" s="211">
        <v>0</v>
      </c>
      <c r="F24" s="14">
        <v>9</v>
      </c>
      <c r="G24" s="211">
        <v>0</v>
      </c>
      <c r="H24" s="43">
        <v>44</v>
      </c>
      <c r="I24" s="210">
        <v>0</v>
      </c>
      <c r="J24" s="28">
        <v>209</v>
      </c>
      <c r="K24" s="211">
        <v>0</v>
      </c>
      <c r="L24" s="14">
        <v>4</v>
      </c>
      <c r="M24" s="211">
        <v>0</v>
      </c>
      <c r="N24" s="43">
        <v>52</v>
      </c>
      <c r="O24" s="210">
        <v>0</v>
      </c>
      <c r="P24" s="28">
        <v>320</v>
      </c>
      <c r="Q24" s="212">
        <v>0</v>
      </c>
    </row>
    <row r="25" spans="1:17" ht="13.5" customHeight="1">
      <c r="A25" s="1">
        <v>3</v>
      </c>
      <c r="B25" s="888">
        <v>44727</v>
      </c>
      <c r="C25" s="907"/>
      <c r="D25" s="28">
        <v>235</v>
      </c>
      <c r="E25" s="211">
        <v>0</v>
      </c>
      <c r="F25" s="14">
        <v>2</v>
      </c>
      <c r="G25" s="211">
        <v>0</v>
      </c>
      <c r="H25" s="43">
        <v>31</v>
      </c>
      <c r="I25" s="210">
        <v>0</v>
      </c>
      <c r="J25" s="28">
        <v>70</v>
      </c>
      <c r="K25" s="211">
        <v>0</v>
      </c>
      <c r="L25" s="14">
        <v>2</v>
      </c>
      <c r="M25" s="211">
        <v>0</v>
      </c>
      <c r="N25" s="43">
        <v>27</v>
      </c>
      <c r="O25" s="210">
        <v>0</v>
      </c>
      <c r="P25" s="28">
        <v>103</v>
      </c>
      <c r="Q25" s="212">
        <v>0</v>
      </c>
    </row>
    <row r="26" spans="1:17" ht="13.5" customHeight="1">
      <c r="A26" s="1">
        <v>2</v>
      </c>
      <c r="B26" s="888">
        <v>44757</v>
      </c>
      <c r="C26" s="907"/>
      <c r="D26" s="28">
        <v>152</v>
      </c>
      <c r="E26" s="211">
        <v>0</v>
      </c>
      <c r="F26" s="14">
        <v>1</v>
      </c>
      <c r="G26" s="211">
        <v>0</v>
      </c>
      <c r="H26" s="43">
        <v>16</v>
      </c>
      <c r="I26" s="210">
        <v>0</v>
      </c>
      <c r="J26" s="28">
        <v>43</v>
      </c>
      <c r="K26" s="211">
        <v>0</v>
      </c>
      <c r="L26" s="14">
        <v>2</v>
      </c>
      <c r="M26" s="211">
        <v>0</v>
      </c>
      <c r="N26" s="43">
        <v>22</v>
      </c>
      <c r="O26" s="210">
        <v>0</v>
      </c>
      <c r="P26" s="28">
        <v>68</v>
      </c>
      <c r="Q26" s="212">
        <v>0</v>
      </c>
    </row>
    <row r="27" spans="1:17" ht="13.5" customHeight="1">
      <c r="A27" s="1">
        <v>1</v>
      </c>
      <c r="B27" s="888">
        <v>44788</v>
      </c>
      <c r="C27" s="907"/>
      <c r="D27" s="28">
        <v>194</v>
      </c>
      <c r="E27" s="211">
        <v>0</v>
      </c>
      <c r="F27" s="14">
        <v>2</v>
      </c>
      <c r="G27" s="211">
        <v>0</v>
      </c>
      <c r="H27" s="43">
        <v>25</v>
      </c>
      <c r="I27" s="210">
        <v>0</v>
      </c>
      <c r="J27" s="28">
        <v>73</v>
      </c>
      <c r="K27" s="211">
        <v>0</v>
      </c>
      <c r="L27" s="14">
        <v>3</v>
      </c>
      <c r="M27" s="211">
        <v>0</v>
      </c>
      <c r="N27" s="43">
        <v>29</v>
      </c>
      <c r="O27" s="210">
        <v>0</v>
      </c>
      <c r="P27" s="28">
        <v>62</v>
      </c>
      <c r="Q27" s="212">
        <v>0</v>
      </c>
    </row>
    <row r="28" spans="1:17" ht="13.5" customHeight="1">
      <c r="A28" s="1">
        <v>0</v>
      </c>
      <c r="B28" s="888">
        <v>44819</v>
      </c>
      <c r="C28" s="907"/>
      <c r="D28" s="28">
        <v>333</v>
      </c>
      <c r="E28" s="211">
        <v>0</v>
      </c>
      <c r="F28" s="14">
        <v>2</v>
      </c>
      <c r="G28" s="211">
        <v>0</v>
      </c>
      <c r="H28" s="43">
        <v>28</v>
      </c>
      <c r="I28" s="210">
        <v>0</v>
      </c>
      <c r="J28" s="28">
        <v>124</v>
      </c>
      <c r="K28" s="211">
        <v>0</v>
      </c>
      <c r="L28" s="14">
        <v>3</v>
      </c>
      <c r="M28" s="211">
        <v>0</v>
      </c>
      <c r="N28" s="43">
        <v>49</v>
      </c>
      <c r="O28" s="210">
        <v>0</v>
      </c>
      <c r="P28" s="28">
        <v>127</v>
      </c>
      <c r="Q28" s="212">
        <v>0</v>
      </c>
    </row>
    <row r="29" spans="1:17" ht="13.5" customHeight="1">
      <c r="B29" s="2"/>
      <c r="C29" s="11"/>
      <c r="D29" s="28"/>
      <c r="E29" s="26"/>
      <c r="F29" s="8"/>
      <c r="G29" s="26"/>
      <c r="H29" s="57"/>
      <c r="I29" s="5"/>
      <c r="J29" s="26"/>
      <c r="K29" s="26"/>
      <c r="L29" s="8"/>
      <c r="M29" s="26"/>
      <c r="N29" s="57"/>
      <c r="O29" s="5"/>
      <c r="Q29" s="35"/>
    </row>
    <row r="30" spans="1:17" ht="13.5" customHeight="1">
      <c r="A30" s="1">
        <v>2022</v>
      </c>
      <c r="B30" s="898" t="s">
        <v>479</v>
      </c>
      <c r="C30" s="915"/>
      <c r="D30" s="72">
        <v>2587</v>
      </c>
      <c r="E30" s="30"/>
      <c r="F30" s="72">
        <v>33</v>
      </c>
      <c r="G30" s="76"/>
      <c r="H30" s="72">
        <v>232</v>
      </c>
      <c r="I30" s="76"/>
      <c r="J30" s="72">
        <v>892</v>
      </c>
      <c r="K30" s="68"/>
      <c r="L30" s="72">
        <v>24</v>
      </c>
      <c r="M30" s="76"/>
      <c r="N30" s="72">
        <v>288</v>
      </c>
      <c r="O30" s="76"/>
      <c r="P30" s="72">
        <v>1118</v>
      </c>
      <c r="Q30" s="35"/>
    </row>
    <row r="31" spans="1:17" ht="13.5" customHeight="1">
      <c r="A31" s="1">
        <v>2021</v>
      </c>
      <c r="B31" s="898" t="s">
        <v>480</v>
      </c>
      <c r="C31" s="915"/>
      <c r="D31" s="73">
        <v>8646</v>
      </c>
      <c r="E31" s="11"/>
      <c r="F31" s="73">
        <v>39</v>
      </c>
      <c r="G31" s="66"/>
      <c r="H31" s="73">
        <v>938</v>
      </c>
      <c r="I31" s="66"/>
      <c r="J31" s="73">
        <v>3029</v>
      </c>
      <c r="K31" s="39"/>
      <c r="L31" s="73">
        <v>40</v>
      </c>
      <c r="M31" s="66"/>
      <c r="N31" s="73">
        <v>1070</v>
      </c>
      <c r="O31" s="66"/>
      <c r="P31" s="73">
        <v>3530</v>
      </c>
      <c r="Q31" s="98"/>
    </row>
    <row r="32" spans="1:17" ht="13.5" customHeight="1">
      <c r="B32" s="716" t="s">
        <v>5</v>
      </c>
      <c r="C32" s="60" t="s">
        <v>481</v>
      </c>
      <c r="D32" s="32">
        <v>-0.70078649086282674</v>
      </c>
      <c r="E32" s="71"/>
      <c r="F32" s="80">
        <v>-0.15384615384615385</v>
      </c>
      <c r="G32" s="32"/>
      <c r="H32" s="78">
        <v>-0.75266524520255862</v>
      </c>
      <c r="I32" s="79"/>
      <c r="J32" s="32">
        <v>-0.70551337074942233</v>
      </c>
      <c r="K32" s="32"/>
      <c r="L32" s="80">
        <v>-0.4</v>
      </c>
      <c r="M32" s="32"/>
      <c r="N32" s="78">
        <v>-0.7308411214953271</v>
      </c>
      <c r="O32" s="79"/>
      <c r="P32" s="32">
        <v>-0.68328611898017</v>
      </c>
      <c r="Q32" s="98"/>
    </row>
    <row r="33" spans="2:17" ht="13.5" customHeight="1" thickBot="1">
      <c r="B33" s="3"/>
      <c r="C33" s="13"/>
      <c r="D33" s="27"/>
      <c r="E33" s="27"/>
      <c r="F33" s="9"/>
      <c r="G33" s="27"/>
      <c r="H33" s="45"/>
      <c r="I33" s="6"/>
      <c r="J33" s="27"/>
      <c r="K33" s="27"/>
      <c r="L33" s="9"/>
      <c r="M33" s="27"/>
      <c r="N33" s="81"/>
      <c r="O33" s="82"/>
      <c r="P33" s="36"/>
      <c r="Q33" s="34"/>
    </row>
    <row r="34" spans="2:17" ht="14.7" customHeight="1">
      <c r="B34" s="900" t="s">
        <v>441</v>
      </c>
      <c r="C34" s="900"/>
      <c r="D34" s="900"/>
      <c r="E34" s="900"/>
      <c r="F34" s="900"/>
      <c r="G34" s="900"/>
      <c r="H34" s="900"/>
      <c r="I34" s="900"/>
      <c r="J34" s="900"/>
      <c r="K34" s="900"/>
      <c r="L34" s="900"/>
      <c r="M34" s="900"/>
      <c r="N34" s="900"/>
      <c r="O34" s="900"/>
      <c r="P34" s="900"/>
    </row>
  </sheetData>
  <mergeCells count="38">
    <mergeCell ref="D2:E3"/>
    <mergeCell ref="F2:K2"/>
    <mergeCell ref="B28:C28"/>
    <mergeCell ref="B30:C30"/>
    <mergeCell ref="B27:C27"/>
    <mergeCell ref="B20:C20"/>
    <mergeCell ref="B9:C9"/>
    <mergeCell ref="B10:C10"/>
    <mergeCell ref="B11:C11"/>
    <mergeCell ref="B12:C12"/>
    <mergeCell ref="B13:C13"/>
    <mergeCell ref="B18:C18"/>
    <mergeCell ref="B19:C19"/>
    <mergeCell ref="B14:C14"/>
    <mergeCell ref="B15:C15"/>
    <mergeCell ref="B31:C31"/>
    <mergeCell ref="B21:C21"/>
    <mergeCell ref="B22:C22"/>
    <mergeCell ref="B23:C23"/>
    <mergeCell ref="B24:C24"/>
    <mergeCell ref="B25:C25"/>
    <mergeCell ref="B26:C26"/>
    <mergeCell ref="B34:P34"/>
    <mergeCell ref="B1:Q1"/>
    <mergeCell ref="F3:G3"/>
    <mergeCell ref="H3:I3"/>
    <mergeCell ref="J3:K3"/>
    <mergeCell ref="L3:M3"/>
    <mergeCell ref="N3:O3"/>
    <mergeCell ref="P3:Q3"/>
    <mergeCell ref="B16:C16"/>
    <mergeCell ref="B17:C17"/>
    <mergeCell ref="L2:Q2"/>
    <mergeCell ref="B2:C3"/>
    <mergeCell ref="B8:C8"/>
    <mergeCell ref="B5:C5"/>
    <mergeCell ref="B6:C6"/>
    <mergeCell ref="B7:C7"/>
  </mergeCells>
  <conditionalFormatting sqref="J32 F32 H32 L32 N32 P32 D32">
    <cfRule type="cellIs" dxfId="7" priority="1" operator="lessThan">
      <formula>0</formula>
    </cfRule>
  </conditionalFormatting>
  <printOptions horizontalCentered="1" verticalCentered="1"/>
  <pageMargins left="0" right="0" top="0.98425196850393704" bottom="0.39370078740157483" header="0" footer="0"/>
  <pageSetup paperSize="9" scale="75" firstPageNumber="31" orientation="portrait" useFirstPageNumber="1" r:id="rId1"/>
  <headerFooter>
    <oddHeader>&amp;L&amp;G&amp;R&amp;G</oddHeader>
    <oddFooter xml:space="preserve">&amp;C&amp;"Arial Black,Normal"&amp;12&amp;K03+000&amp;P&amp;R&amp;"Arial Black,Gras"&amp;14&amp;K03+000Janvier 2024 | N°53&amp;G    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euil20">
    <tabColor rgb="FF00B0F0"/>
  </sheetPr>
  <dimension ref="A1:N37"/>
  <sheetViews>
    <sheetView topLeftCell="A16" zoomScaleNormal="100" zoomScalePageLayoutView="90" workbookViewId="0">
      <selection activeCell="E20" sqref="E20"/>
    </sheetView>
  </sheetViews>
  <sheetFormatPr baseColWidth="10" defaultColWidth="11.44140625" defaultRowHeight="12.75" customHeight="1"/>
  <cols>
    <col min="1" max="1" width="5.33203125" style="299" customWidth="1"/>
    <col min="2" max="2" width="8.88671875" style="33" customWidth="1"/>
    <col min="3" max="4" width="12.33203125" style="33" customWidth="1"/>
    <col min="5" max="5" width="11" style="33" customWidth="1"/>
    <col min="6" max="6" width="9.6640625" style="33" customWidth="1"/>
    <col min="7" max="7" width="1.6640625" style="226" customWidth="1"/>
    <col min="8" max="8" width="10.6640625" style="226" customWidth="1"/>
    <col min="9" max="9" width="8.6640625" style="33" customWidth="1"/>
    <col min="10" max="10" width="1.6640625" style="33" customWidth="1"/>
    <col min="11" max="11" width="9.6640625" style="33" customWidth="1"/>
    <col min="12" max="12" width="2.33203125" style="33" customWidth="1"/>
    <col min="13" max="13" width="9" style="33" customWidth="1"/>
    <col min="14" max="14" width="2.44140625" style="33" customWidth="1"/>
    <col min="15" max="16384" width="11.44140625" style="33"/>
  </cols>
  <sheetData>
    <row r="1" spans="1:14" ht="35.25" customHeight="1" thickBot="1">
      <c r="B1" s="817" t="s">
        <v>432</v>
      </c>
      <c r="C1" s="817"/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</row>
    <row r="2" spans="1:14" ht="12.75" customHeight="1" thickBot="1">
      <c r="B2" s="806" t="s">
        <v>6</v>
      </c>
      <c r="C2" s="807"/>
      <c r="D2" s="931" t="s">
        <v>48</v>
      </c>
      <c r="E2" s="932"/>
      <c r="F2" s="932"/>
      <c r="G2" s="932"/>
      <c r="H2" s="933"/>
      <c r="I2" s="932"/>
      <c r="J2" s="932"/>
      <c r="K2" s="932"/>
      <c r="L2" s="932"/>
      <c r="M2" s="932"/>
      <c r="N2" s="934"/>
    </row>
    <row r="3" spans="1:14" ht="34.5" customHeight="1">
      <c r="B3" s="918"/>
      <c r="C3" s="919"/>
      <c r="D3" s="916" t="s">
        <v>413</v>
      </c>
      <c r="E3" s="922" t="s">
        <v>414</v>
      </c>
      <c r="F3" s="923"/>
      <c r="G3" s="924"/>
      <c r="H3" s="925" t="s">
        <v>133</v>
      </c>
      <c r="I3" s="926"/>
      <c r="J3" s="503"/>
      <c r="K3" s="935" t="s">
        <v>415</v>
      </c>
      <c r="L3" s="830"/>
      <c r="M3" s="927" t="s">
        <v>292</v>
      </c>
      <c r="N3" s="928"/>
    </row>
    <row r="4" spans="1:14" ht="34.200000000000003" customHeight="1" thickBot="1">
      <c r="A4" s="504"/>
      <c r="B4" s="505"/>
      <c r="C4" s="506"/>
      <c r="D4" s="917"/>
      <c r="E4" s="507" t="s">
        <v>202</v>
      </c>
      <c r="F4" s="508" t="s">
        <v>203</v>
      </c>
      <c r="G4" s="509"/>
      <c r="H4" s="507" t="s">
        <v>202</v>
      </c>
      <c r="I4" s="508" t="s">
        <v>203</v>
      </c>
      <c r="J4" s="510"/>
      <c r="K4" s="936"/>
      <c r="L4" s="930"/>
      <c r="M4" s="929"/>
      <c r="N4" s="930"/>
    </row>
    <row r="5" spans="1:14" ht="14.1" customHeight="1">
      <c r="A5" s="511"/>
      <c r="B5" s="920" t="s">
        <v>7</v>
      </c>
      <c r="C5" s="921"/>
      <c r="D5" s="448"/>
      <c r="E5" s="512"/>
      <c r="F5" s="448"/>
      <c r="G5" s="513"/>
      <c r="H5" s="146"/>
      <c r="I5" s="448"/>
      <c r="J5" s="463"/>
      <c r="L5" s="423"/>
      <c r="N5" s="308"/>
    </row>
    <row r="6" spans="1:14" ht="14.1" customHeight="1">
      <c r="A6" s="504">
        <v>23</v>
      </c>
      <c r="B6" s="846">
        <v>44119</v>
      </c>
      <c r="C6" s="847"/>
      <c r="D6" s="514">
        <v>1887</v>
      </c>
      <c r="E6" s="515">
        <v>1560</v>
      </c>
      <c r="F6" s="516">
        <v>166</v>
      </c>
      <c r="G6" s="418"/>
      <c r="H6" s="515">
        <v>3</v>
      </c>
      <c r="I6" s="516">
        <v>0</v>
      </c>
      <c r="J6" s="418"/>
      <c r="K6" s="516">
        <v>161</v>
      </c>
      <c r="L6" s="454"/>
      <c r="M6" s="517">
        <v>989</v>
      </c>
      <c r="N6" s="418"/>
    </row>
    <row r="7" spans="1:14" ht="14.1" customHeight="1">
      <c r="A7" s="504">
        <v>22</v>
      </c>
      <c r="B7" s="846">
        <v>44150</v>
      </c>
      <c r="C7" s="847"/>
      <c r="D7" s="514">
        <v>1607</v>
      </c>
      <c r="E7" s="515">
        <v>1226</v>
      </c>
      <c r="F7" s="516">
        <v>368</v>
      </c>
      <c r="G7" s="418"/>
      <c r="H7" s="515">
        <v>7</v>
      </c>
      <c r="I7" s="516">
        <v>0</v>
      </c>
      <c r="J7" s="418"/>
      <c r="K7" s="516">
        <v>13</v>
      </c>
      <c r="L7" s="454"/>
      <c r="M7" s="517">
        <v>685</v>
      </c>
      <c r="N7" s="418"/>
    </row>
    <row r="8" spans="1:14" ht="14.1" customHeight="1">
      <c r="A8" s="504">
        <v>21</v>
      </c>
      <c r="B8" s="846">
        <v>44180</v>
      </c>
      <c r="C8" s="847"/>
      <c r="D8" s="514">
        <v>912</v>
      </c>
      <c r="E8" s="515">
        <v>648</v>
      </c>
      <c r="F8" s="516">
        <v>237</v>
      </c>
      <c r="G8" s="418"/>
      <c r="H8" s="515">
        <v>7</v>
      </c>
      <c r="I8" s="516">
        <v>0</v>
      </c>
      <c r="J8" s="418"/>
      <c r="K8" s="516">
        <v>27</v>
      </c>
      <c r="L8" s="454"/>
      <c r="M8" s="517">
        <v>375</v>
      </c>
      <c r="N8" s="418"/>
    </row>
    <row r="9" spans="1:14" ht="14.1" customHeight="1">
      <c r="A9" s="299">
        <v>20</v>
      </c>
      <c r="B9" s="846">
        <v>44211</v>
      </c>
      <c r="C9" s="847"/>
      <c r="D9" s="514">
        <v>953</v>
      </c>
      <c r="E9" s="515">
        <v>759</v>
      </c>
      <c r="F9" s="516">
        <v>179</v>
      </c>
      <c r="G9" s="418"/>
      <c r="H9" s="515">
        <v>0</v>
      </c>
      <c r="I9" s="516">
        <v>0</v>
      </c>
      <c r="J9" s="418"/>
      <c r="K9" s="516">
        <v>15</v>
      </c>
      <c r="L9" s="454"/>
      <c r="M9" s="517">
        <v>416</v>
      </c>
      <c r="N9" s="418"/>
    </row>
    <row r="10" spans="1:14" ht="14.1" customHeight="1">
      <c r="A10" s="299">
        <v>19</v>
      </c>
      <c r="B10" s="846">
        <v>44242</v>
      </c>
      <c r="C10" s="847"/>
      <c r="D10" s="514">
        <v>450</v>
      </c>
      <c r="E10" s="515">
        <v>341</v>
      </c>
      <c r="F10" s="516">
        <v>92</v>
      </c>
      <c r="G10" s="418"/>
      <c r="H10" s="515">
        <v>0</v>
      </c>
      <c r="I10" s="516">
        <v>0</v>
      </c>
      <c r="J10" s="418"/>
      <c r="K10" s="516">
        <v>17</v>
      </c>
      <c r="L10" s="454"/>
      <c r="M10" s="517">
        <v>202</v>
      </c>
      <c r="N10" s="418"/>
    </row>
    <row r="11" spans="1:14" ht="14.1" customHeight="1">
      <c r="A11" s="299">
        <v>18</v>
      </c>
      <c r="B11" s="846">
        <v>44270</v>
      </c>
      <c r="C11" s="847"/>
      <c r="D11" s="514">
        <v>873</v>
      </c>
      <c r="E11" s="515">
        <v>660</v>
      </c>
      <c r="F11" s="516">
        <v>204</v>
      </c>
      <c r="G11" s="418"/>
      <c r="H11" s="515">
        <v>0</v>
      </c>
      <c r="I11" s="516">
        <v>0</v>
      </c>
      <c r="J11" s="418"/>
      <c r="K11" s="516">
        <v>9</v>
      </c>
      <c r="L11" s="454"/>
      <c r="M11" s="517">
        <v>334</v>
      </c>
      <c r="N11" s="418"/>
    </row>
    <row r="12" spans="1:14" ht="14.1" customHeight="1">
      <c r="A12" s="299">
        <v>17</v>
      </c>
      <c r="B12" s="846">
        <v>44301</v>
      </c>
      <c r="C12" s="847"/>
      <c r="D12" s="514">
        <v>582</v>
      </c>
      <c r="E12" s="515">
        <v>405</v>
      </c>
      <c r="F12" s="516">
        <v>174</v>
      </c>
      <c r="G12" s="418"/>
      <c r="H12" s="515">
        <v>2</v>
      </c>
      <c r="I12" s="516">
        <v>0</v>
      </c>
      <c r="J12" s="418"/>
      <c r="K12" s="516">
        <v>3</v>
      </c>
      <c r="L12" s="454"/>
      <c r="M12" s="517">
        <v>186</v>
      </c>
      <c r="N12" s="418"/>
    </row>
    <row r="13" spans="1:14" ht="14.1" customHeight="1">
      <c r="A13" s="299">
        <v>16</v>
      </c>
      <c r="B13" s="846">
        <v>44331</v>
      </c>
      <c r="C13" s="847"/>
      <c r="D13" s="514">
        <v>869</v>
      </c>
      <c r="E13" s="515">
        <v>624</v>
      </c>
      <c r="F13" s="516">
        <v>244</v>
      </c>
      <c r="G13" s="418"/>
      <c r="H13" s="515">
        <v>2</v>
      </c>
      <c r="I13" s="516">
        <v>1</v>
      </c>
      <c r="J13" s="418"/>
      <c r="K13" s="516">
        <v>1</v>
      </c>
      <c r="L13" s="454"/>
      <c r="M13" s="517">
        <v>272</v>
      </c>
      <c r="N13" s="418"/>
    </row>
    <row r="14" spans="1:14" ht="14.1" customHeight="1">
      <c r="A14" s="299">
        <v>15</v>
      </c>
      <c r="B14" s="846">
        <v>44362</v>
      </c>
      <c r="C14" s="847"/>
      <c r="D14" s="514">
        <v>1001</v>
      </c>
      <c r="E14" s="515">
        <v>650</v>
      </c>
      <c r="F14" s="516">
        <v>350</v>
      </c>
      <c r="G14" s="418"/>
      <c r="H14" s="515">
        <v>13</v>
      </c>
      <c r="I14" s="516">
        <v>0</v>
      </c>
      <c r="J14" s="418"/>
      <c r="K14" s="516">
        <v>1</v>
      </c>
      <c r="L14" s="454"/>
      <c r="M14" s="517">
        <v>331</v>
      </c>
      <c r="N14" s="418"/>
    </row>
    <row r="15" spans="1:14" ht="14.1" customHeight="1">
      <c r="A15" s="299">
        <v>14</v>
      </c>
      <c r="B15" s="846">
        <v>44392</v>
      </c>
      <c r="C15" s="847"/>
      <c r="D15" s="514">
        <v>1202</v>
      </c>
      <c r="E15" s="515">
        <v>763</v>
      </c>
      <c r="F15" s="516">
        <v>436</v>
      </c>
      <c r="G15" s="418"/>
      <c r="H15" s="515">
        <v>0</v>
      </c>
      <c r="I15" s="516">
        <v>0</v>
      </c>
      <c r="J15" s="418"/>
      <c r="K15" s="516">
        <v>3</v>
      </c>
      <c r="L15" s="454"/>
      <c r="M15" s="517">
        <v>338</v>
      </c>
      <c r="N15" s="418"/>
    </row>
    <row r="16" spans="1:14" ht="14.1" customHeight="1">
      <c r="A16" s="299">
        <v>13</v>
      </c>
      <c r="B16" s="846">
        <v>44423</v>
      </c>
      <c r="C16" s="847"/>
      <c r="D16" s="514">
        <v>1147</v>
      </c>
      <c r="E16" s="515">
        <v>648</v>
      </c>
      <c r="F16" s="516">
        <v>498</v>
      </c>
      <c r="G16" s="418"/>
      <c r="H16" s="515">
        <v>0</v>
      </c>
      <c r="I16" s="516">
        <v>0</v>
      </c>
      <c r="J16" s="418"/>
      <c r="K16" s="516">
        <v>1</v>
      </c>
      <c r="L16" s="454"/>
      <c r="M16" s="517">
        <v>328</v>
      </c>
      <c r="N16" s="418"/>
    </row>
    <row r="17" spans="1:14" ht="14.1" customHeight="1">
      <c r="A17" s="299">
        <v>12</v>
      </c>
      <c r="B17" s="846">
        <v>44454</v>
      </c>
      <c r="C17" s="847"/>
      <c r="D17" s="514">
        <v>1153</v>
      </c>
      <c r="E17" s="515">
        <v>660</v>
      </c>
      <c r="F17" s="516">
        <v>484</v>
      </c>
      <c r="G17" s="418"/>
      <c r="H17" s="515">
        <v>5</v>
      </c>
      <c r="I17" s="516">
        <v>0</v>
      </c>
      <c r="J17" s="418"/>
      <c r="K17" s="516">
        <v>9</v>
      </c>
      <c r="L17" s="454"/>
      <c r="M17" s="517">
        <v>297</v>
      </c>
      <c r="N17" s="418"/>
    </row>
    <row r="18" spans="1:14" ht="14.1" customHeight="1">
      <c r="A18" s="299">
        <v>11</v>
      </c>
      <c r="B18" s="846">
        <v>44484</v>
      </c>
      <c r="C18" s="847"/>
      <c r="D18" s="514">
        <v>1115</v>
      </c>
      <c r="E18" s="515">
        <v>591</v>
      </c>
      <c r="F18" s="516">
        <v>522</v>
      </c>
      <c r="G18" s="418"/>
      <c r="H18" s="515">
        <v>9</v>
      </c>
      <c r="I18" s="516">
        <v>0</v>
      </c>
      <c r="J18" s="418"/>
      <c r="K18" s="516">
        <v>2</v>
      </c>
      <c r="L18" s="454"/>
      <c r="M18" s="517">
        <v>292</v>
      </c>
      <c r="N18" s="418"/>
    </row>
    <row r="19" spans="1:14" ht="14.1" customHeight="1">
      <c r="A19" s="299">
        <v>10</v>
      </c>
      <c r="B19" s="846">
        <v>44515</v>
      </c>
      <c r="C19" s="847"/>
      <c r="D19" s="514">
        <v>1120</v>
      </c>
      <c r="E19" s="515">
        <v>594</v>
      </c>
      <c r="F19" s="516">
        <v>524</v>
      </c>
      <c r="G19" s="418"/>
      <c r="H19" s="515">
        <v>9</v>
      </c>
      <c r="I19" s="516">
        <v>0</v>
      </c>
      <c r="J19" s="418"/>
      <c r="K19" s="516">
        <v>2</v>
      </c>
      <c r="L19" s="454"/>
      <c r="M19" s="517">
        <v>291</v>
      </c>
      <c r="N19" s="418"/>
    </row>
    <row r="20" spans="1:14" ht="14.1" customHeight="1">
      <c r="A20" s="299">
        <v>9</v>
      </c>
      <c r="B20" s="846">
        <v>44545</v>
      </c>
      <c r="C20" s="847"/>
      <c r="D20" s="514">
        <v>1179</v>
      </c>
      <c r="E20" s="515">
        <v>599</v>
      </c>
      <c r="F20" s="516">
        <v>571</v>
      </c>
      <c r="G20" s="418"/>
      <c r="H20" s="515">
        <v>6</v>
      </c>
      <c r="I20" s="516">
        <v>0</v>
      </c>
      <c r="J20" s="418"/>
      <c r="K20" s="516">
        <v>9</v>
      </c>
      <c r="L20" s="454"/>
      <c r="M20" s="517">
        <v>277</v>
      </c>
      <c r="N20" s="418"/>
    </row>
    <row r="21" spans="1:14" ht="14.1" customHeight="1">
      <c r="A21" s="299">
        <v>8</v>
      </c>
      <c r="B21" s="846">
        <v>44576</v>
      </c>
      <c r="C21" s="847"/>
      <c r="D21" s="514">
        <v>1400</v>
      </c>
      <c r="E21" s="515">
        <v>598</v>
      </c>
      <c r="F21" s="516">
        <v>659</v>
      </c>
      <c r="G21" s="418"/>
      <c r="H21" s="515">
        <v>3</v>
      </c>
      <c r="I21" s="516">
        <v>0</v>
      </c>
      <c r="J21" s="418"/>
      <c r="K21" s="516">
        <v>143</v>
      </c>
      <c r="L21" s="454"/>
      <c r="M21" s="517">
        <v>378</v>
      </c>
      <c r="N21" s="418"/>
    </row>
    <row r="22" spans="1:14" ht="14.1" customHeight="1">
      <c r="A22" s="299">
        <v>7</v>
      </c>
      <c r="B22" s="846">
        <v>44607</v>
      </c>
      <c r="C22" s="847"/>
      <c r="D22" s="514">
        <v>974</v>
      </c>
      <c r="E22" s="515">
        <v>544</v>
      </c>
      <c r="F22" s="516">
        <v>429</v>
      </c>
      <c r="G22" s="418"/>
      <c r="H22" s="515">
        <v>6</v>
      </c>
      <c r="I22" s="516">
        <v>0</v>
      </c>
      <c r="J22" s="418"/>
      <c r="K22" s="516">
        <v>1</v>
      </c>
      <c r="L22" s="454"/>
      <c r="M22" s="517">
        <v>288</v>
      </c>
      <c r="N22" s="418"/>
    </row>
    <row r="23" spans="1:14" ht="14.1" customHeight="1">
      <c r="A23" s="299">
        <v>6</v>
      </c>
      <c r="B23" s="846">
        <v>44635</v>
      </c>
      <c r="C23" s="847"/>
      <c r="D23" s="514">
        <v>1577</v>
      </c>
      <c r="E23" s="515">
        <v>801</v>
      </c>
      <c r="F23" s="516">
        <v>776</v>
      </c>
      <c r="G23" s="418"/>
      <c r="H23" s="515">
        <v>10</v>
      </c>
      <c r="I23" s="516">
        <v>0</v>
      </c>
      <c r="J23" s="418"/>
      <c r="K23" s="516">
        <v>0</v>
      </c>
      <c r="L23" s="454"/>
      <c r="M23" s="517">
        <v>365</v>
      </c>
      <c r="N23" s="418"/>
    </row>
    <row r="24" spans="1:14" ht="14.1" customHeight="1">
      <c r="A24" s="299">
        <v>5</v>
      </c>
      <c r="B24" s="846">
        <v>44666</v>
      </c>
      <c r="C24" s="847"/>
      <c r="D24" s="514">
        <v>1351</v>
      </c>
      <c r="E24" s="515">
        <v>590</v>
      </c>
      <c r="F24" s="516">
        <v>654</v>
      </c>
      <c r="G24" s="418"/>
      <c r="H24" s="515">
        <v>6</v>
      </c>
      <c r="I24" s="516">
        <v>0</v>
      </c>
      <c r="J24" s="418"/>
      <c r="K24" s="516">
        <v>107</v>
      </c>
      <c r="L24" s="454"/>
      <c r="M24" s="517">
        <v>316</v>
      </c>
      <c r="N24" s="418"/>
    </row>
    <row r="25" spans="1:14" ht="14.1" customHeight="1">
      <c r="A25" s="299">
        <v>4</v>
      </c>
      <c r="B25" s="846">
        <v>44696</v>
      </c>
      <c r="C25" s="847"/>
      <c r="D25" s="514">
        <v>1356</v>
      </c>
      <c r="E25" s="515">
        <v>668</v>
      </c>
      <c r="F25" s="516">
        <v>688</v>
      </c>
      <c r="G25" s="418"/>
      <c r="H25" s="515">
        <v>7</v>
      </c>
      <c r="I25" s="516">
        <v>0</v>
      </c>
      <c r="J25" s="418"/>
      <c r="K25" s="516">
        <v>0</v>
      </c>
      <c r="L25" s="454"/>
      <c r="M25" s="517">
        <v>318</v>
      </c>
      <c r="N25" s="418"/>
    </row>
    <row r="26" spans="1:14" ht="14.1" customHeight="1">
      <c r="A26" s="299">
        <v>3</v>
      </c>
      <c r="B26" s="846">
        <v>44727</v>
      </c>
      <c r="C26" s="847"/>
      <c r="D26" s="514">
        <v>1139</v>
      </c>
      <c r="E26" s="515">
        <v>525</v>
      </c>
      <c r="F26" s="516">
        <v>614</v>
      </c>
      <c r="G26" s="418"/>
      <c r="H26" s="515">
        <v>5</v>
      </c>
      <c r="I26" s="516">
        <v>1</v>
      </c>
      <c r="J26" s="418"/>
      <c r="K26" s="516">
        <v>0</v>
      </c>
      <c r="L26" s="454"/>
      <c r="M26" s="517">
        <v>264</v>
      </c>
      <c r="N26" s="418"/>
    </row>
    <row r="27" spans="1:14" ht="14.1" customHeight="1">
      <c r="A27" s="299">
        <v>2</v>
      </c>
      <c r="B27" s="846">
        <v>44757</v>
      </c>
      <c r="C27" s="847"/>
      <c r="D27" s="514">
        <v>1390</v>
      </c>
      <c r="E27" s="515">
        <v>702</v>
      </c>
      <c r="F27" s="516">
        <v>688</v>
      </c>
      <c r="G27" s="418"/>
      <c r="H27" s="515">
        <v>11</v>
      </c>
      <c r="I27" s="516">
        <v>0</v>
      </c>
      <c r="J27" s="418"/>
      <c r="K27" s="516">
        <v>0</v>
      </c>
      <c r="L27" s="454"/>
      <c r="M27" s="517">
        <v>379</v>
      </c>
      <c r="N27" s="418"/>
    </row>
    <row r="28" spans="1:14" ht="14.1" customHeight="1">
      <c r="A28" s="299">
        <v>1</v>
      </c>
      <c r="B28" s="846">
        <v>44788</v>
      </c>
      <c r="C28" s="847"/>
      <c r="D28" s="514">
        <v>1415</v>
      </c>
      <c r="E28" s="515">
        <v>769</v>
      </c>
      <c r="F28" s="516">
        <v>646</v>
      </c>
      <c r="G28" s="418"/>
      <c r="H28" s="515">
        <v>1</v>
      </c>
      <c r="I28" s="516">
        <v>1</v>
      </c>
      <c r="J28" s="418"/>
      <c r="K28" s="516">
        <v>0</v>
      </c>
      <c r="L28" s="454"/>
      <c r="M28" s="517">
        <v>327</v>
      </c>
      <c r="N28" s="418"/>
    </row>
    <row r="29" spans="1:14" ht="14.1" customHeight="1">
      <c r="A29" s="299">
        <v>0</v>
      </c>
      <c r="B29" s="846">
        <v>44819</v>
      </c>
      <c r="C29" s="847"/>
      <c r="D29" s="514">
        <v>1434</v>
      </c>
      <c r="E29" s="515">
        <v>689</v>
      </c>
      <c r="F29" s="516">
        <v>736</v>
      </c>
      <c r="G29" s="418"/>
      <c r="H29" s="515">
        <v>10</v>
      </c>
      <c r="I29" s="516">
        <v>0</v>
      </c>
      <c r="J29" s="418"/>
      <c r="K29" s="516">
        <v>9</v>
      </c>
      <c r="L29" s="454"/>
      <c r="M29" s="517">
        <v>350</v>
      </c>
      <c r="N29" s="418"/>
    </row>
    <row r="30" spans="1:14" ht="14.1" customHeight="1">
      <c r="B30" s="519"/>
      <c r="C30" s="520"/>
      <c r="D30" s="521"/>
      <c r="E30" s="522"/>
      <c r="F30" s="518"/>
      <c r="G30" s="523"/>
      <c r="H30" s="524"/>
      <c r="I30" s="518"/>
      <c r="J30" s="523"/>
      <c r="K30" s="518"/>
      <c r="L30" s="525"/>
      <c r="M30" s="518"/>
      <c r="N30" s="523"/>
    </row>
    <row r="31" spans="1:14" ht="14.1" customHeight="1">
      <c r="A31" s="299">
        <v>2022</v>
      </c>
      <c r="B31" s="844" t="s">
        <v>479</v>
      </c>
      <c r="C31" s="845"/>
      <c r="D31" s="526">
        <v>12036</v>
      </c>
      <c r="E31" s="527">
        <v>5886</v>
      </c>
      <c r="F31" s="528">
        <v>5890</v>
      </c>
      <c r="G31" s="480"/>
      <c r="H31" s="527">
        <v>59</v>
      </c>
      <c r="I31" s="528">
        <v>2</v>
      </c>
      <c r="J31" s="480"/>
      <c r="K31" s="528">
        <v>260</v>
      </c>
      <c r="L31" s="478"/>
      <c r="M31" s="528">
        <v>2985</v>
      </c>
      <c r="N31" s="523"/>
    </row>
    <row r="32" spans="1:14" ht="14.1" customHeight="1">
      <c r="A32" s="299">
        <v>2021</v>
      </c>
      <c r="B32" s="844" t="s">
        <v>480</v>
      </c>
      <c r="C32" s="845"/>
      <c r="D32" s="526">
        <v>8230</v>
      </c>
      <c r="E32" s="527">
        <v>5510</v>
      </c>
      <c r="F32" s="528">
        <v>2661</v>
      </c>
      <c r="G32" s="480"/>
      <c r="H32" s="527">
        <v>22</v>
      </c>
      <c r="I32" s="528">
        <v>1</v>
      </c>
      <c r="J32" s="480"/>
      <c r="K32" s="528">
        <v>59</v>
      </c>
      <c r="L32" s="478"/>
      <c r="M32" s="528">
        <v>2704</v>
      </c>
      <c r="N32" s="523"/>
    </row>
    <row r="33" spans="2:14" ht="14.1" customHeight="1" thickBot="1">
      <c r="B33" s="371" t="s">
        <v>5</v>
      </c>
      <c r="C33" s="401" t="s">
        <v>481</v>
      </c>
      <c r="D33" s="529">
        <v>0.46245443499392458</v>
      </c>
      <c r="E33" s="530">
        <v>6.8239564428312249E-2</v>
      </c>
      <c r="F33" s="485">
        <v>1.2134535888763622</v>
      </c>
      <c r="G33" s="531"/>
      <c r="H33" s="530">
        <v>1.6818181818181817</v>
      </c>
      <c r="I33" s="485">
        <v>1</v>
      </c>
      <c r="J33" s="531"/>
      <c r="K33" s="485">
        <v>3.406779661016949</v>
      </c>
      <c r="L33" s="532"/>
      <c r="M33" s="533">
        <v>0.10392011834319526</v>
      </c>
      <c r="N33" s="534"/>
    </row>
    <row r="34" spans="2:14" ht="16.2" customHeight="1">
      <c r="B34" s="326" t="s">
        <v>416</v>
      </c>
      <c r="C34" s="450"/>
      <c r="D34" s="450"/>
      <c r="E34" s="450"/>
      <c r="F34" s="535"/>
      <c r="G34" s="536"/>
      <c r="H34" s="536"/>
      <c r="I34" s="535"/>
      <c r="J34" s="537"/>
      <c r="K34" s="537"/>
      <c r="L34" s="327"/>
      <c r="N34" s="327" t="s">
        <v>289</v>
      </c>
    </row>
    <row r="36" spans="2:14" ht="0.75" customHeight="1"/>
    <row r="37" spans="2:14" ht="12.75" hidden="1" customHeight="1"/>
  </sheetData>
  <mergeCells count="35">
    <mergeCell ref="B1:N1"/>
    <mergeCell ref="B17:C17"/>
    <mergeCell ref="B6:C6"/>
    <mergeCell ref="B7:C7"/>
    <mergeCell ref="B8:C8"/>
    <mergeCell ref="B9:C9"/>
    <mergeCell ref="B10:C10"/>
    <mergeCell ref="B11:C11"/>
    <mergeCell ref="B12:C12"/>
    <mergeCell ref="E3:G3"/>
    <mergeCell ref="H3:I3"/>
    <mergeCell ref="M3:N4"/>
    <mergeCell ref="D2:N2"/>
    <mergeCell ref="K3:L4"/>
    <mergeCell ref="B23:C23"/>
    <mergeCell ref="B18:C18"/>
    <mergeCell ref="B19:C19"/>
    <mergeCell ref="B20:C20"/>
    <mergeCell ref="B5:C5"/>
    <mergeCell ref="B26:C26"/>
    <mergeCell ref="B27:C27"/>
    <mergeCell ref="D3:D4"/>
    <mergeCell ref="B32:C32"/>
    <mergeCell ref="B24:C24"/>
    <mergeCell ref="B25:C25"/>
    <mergeCell ref="B28:C28"/>
    <mergeCell ref="B2:C3"/>
    <mergeCell ref="B13:C13"/>
    <mergeCell ref="B14:C14"/>
    <mergeCell ref="B15:C15"/>
    <mergeCell ref="B16:C16"/>
    <mergeCell ref="B31:C31"/>
    <mergeCell ref="B29:C29"/>
    <mergeCell ref="B21:C21"/>
    <mergeCell ref="B22:C22"/>
  </mergeCells>
  <conditionalFormatting sqref="K33 M33 D33:F33 H33:I33">
    <cfRule type="cellIs" dxfId="6" priority="5" operator="lessThan">
      <formula>0</formula>
    </cfRule>
  </conditionalFormatting>
  <printOptions horizontalCentered="1" verticalCentered="1"/>
  <pageMargins left="0" right="0" top="0.98425196850393704" bottom="0.39370078740157483" header="0" footer="0"/>
  <pageSetup paperSize="9" scale="75" firstPageNumber="32" orientation="portrait" useFirstPageNumber="1" r:id="rId1"/>
  <headerFooter>
    <oddHeader>&amp;L&amp;G&amp;R&amp;G</oddHeader>
    <oddFooter xml:space="preserve">&amp;C&amp;"Arial Black,Normal"&amp;12&amp;K03+000&amp;P&amp;R&amp;"Arial Black,Gras"&amp;14&amp;K03+000Janvier 2024 | N°53&amp;G          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euil7">
    <tabColor rgb="FF00B0F0"/>
    <pageSetUpPr fitToPage="1"/>
  </sheetPr>
  <dimension ref="A1:U27"/>
  <sheetViews>
    <sheetView topLeftCell="B3" zoomScale="60" zoomScaleNormal="60" zoomScaleSheetLayoutView="50" zoomScalePageLayoutView="60" workbookViewId="0">
      <selection activeCell="G7" sqref="G7:S25"/>
    </sheetView>
  </sheetViews>
  <sheetFormatPr baseColWidth="10" defaultColWidth="9.33203125" defaultRowHeight="13.8"/>
  <cols>
    <col min="1" max="1" width="3.6640625" style="256" customWidth="1"/>
    <col min="2" max="2" width="76" style="256" customWidth="1"/>
    <col min="3" max="4" width="17.44140625" style="256" hidden="1" customWidth="1"/>
    <col min="5" max="5" width="15.33203125" style="256" customWidth="1"/>
    <col min="6" max="6" width="16.44140625" style="256" bestFit="1" customWidth="1"/>
    <col min="7" max="7" width="15" style="256" customWidth="1"/>
    <col min="8" max="8" width="17.33203125" style="256" customWidth="1"/>
    <col min="9" max="9" width="16.6640625" style="256" customWidth="1"/>
    <col min="10" max="10" width="15.5546875" style="256" customWidth="1"/>
    <col min="11" max="12" width="16.33203125" style="256" customWidth="1"/>
    <col min="13" max="13" width="15.5546875" style="256" customWidth="1"/>
    <col min="14" max="15" width="16.33203125" style="256" customWidth="1"/>
    <col min="16" max="16" width="16.44140625" style="256" customWidth="1"/>
    <col min="17" max="17" width="16.6640625" style="256" customWidth="1"/>
    <col min="18" max="18" width="16.33203125" style="256" customWidth="1"/>
    <col min="19" max="19" width="17.33203125" style="256" customWidth="1"/>
    <col min="20" max="20" width="16.44140625" style="256" customWidth="1"/>
    <col min="21" max="28" width="8.44140625" style="256" customWidth="1"/>
    <col min="29" max="16384" width="9.33203125" style="256"/>
  </cols>
  <sheetData>
    <row r="1" spans="1:21" ht="54.75" customHeight="1" thickBot="1">
      <c r="B1" s="942" t="s">
        <v>433</v>
      </c>
      <c r="C1" s="942"/>
      <c r="D1" s="942"/>
      <c r="E1" s="942"/>
      <c r="F1" s="942"/>
      <c r="G1" s="942"/>
      <c r="H1" s="942"/>
      <c r="I1" s="942"/>
      <c r="J1" s="942"/>
      <c r="K1" s="942"/>
      <c r="L1" s="942"/>
      <c r="M1" s="942"/>
      <c r="N1" s="942"/>
      <c r="O1" s="942"/>
      <c r="P1" s="942"/>
      <c r="Q1" s="942"/>
      <c r="R1" s="942"/>
      <c r="S1" s="942"/>
      <c r="T1" s="538"/>
    </row>
    <row r="2" spans="1:21" ht="14.4" thickBot="1">
      <c r="C2" s="539"/>
      <c r="D2" s="539"/>
      <c r="E2" s="539"/>
      <c r="F2" s="539"/>
      <c r="G2" s="539"/>
      <c r="H2" s="540">
        <v>12</v>
      </c>
      <c r="I2" s="540">
        <v>11</v>
      </c>
      <c r="J2" s="540">
        <v>10</v>
      </c>
      <c r="K2" s="540">
        <v>9</v>
      </c>
      <c r="L2" s="540">
        <v>8</v>
      </c>
      <c r="M2" s="540">
        <v>7</v>
      </c>
      <c r="N2" s="540">
        <v>6</v>
      </c>
      <c r="O2" s="540">
        <v>5</v>
      </c>
      <c r="P2" s="540">
        <v>4</v>
      </c>
      <c r="Q2" s="540">
        <v>3</v>
      </c>
      <c r="R2" s="540">
        <v>2</v>
      </c>
      <c r="S2" s="540">
        <v>1</v>
      </c>
      <c r="T2" s="540"/>
    </row>
    <row r="3" spans="1:21" ht="30" customHeight="1" thickBot="1">
      <c r="B3" s="939" t="s">
        <v>3</v>
      </c>
      <c r="C3" s="541"/>
      <c r="D3" s="542"/>
      <c r="E3" s="541" t="s">
        <v>0</v>
      </c>
      <c r="F3" s="541"/>
      <c r="G3" s="945" t="s">
        <v>331</v>
      </c>
      <c r="H3" s="946"/>
      <c r="I3" s="946"/>
      <c r="J3" s="946"/>
      <c r="K3" s="946"/>
      <c r="L3" s="946"/>
      <c r="M3" s="946"/>
      <c r="N3" s="946"/>
      <c r="O3" s="946"/>
      <c r="P3" s="946"/>
      <c r="Q3" s="946"/>
      <c r="R3" s="946"/>
      <c r="S3" s="947"/>
      <c r="T3" s="779"/>
    </row>
    <row r="4" spans="1:21" s="543" customFormat="1" ht="25.2" customHeight="1">
      <c r="B4" s="940"/>
      <c r="C4" s="937" t="s">
        <v>472</v>
      </c>
      <c r="D4" s="938"/>
      <c r="E4" s="937" t="s">
        <v>499</v>
      </c>
      <c r="F4" s="944"/>
      <c r="G4" s="717" t="s">
        <v>473</v>
      </c>
      <c r="H4" s="717" t="s">
        <v>474</v>
      </c>
      <c r="I4" s="717" t="s">
        <v>475</v>
      </c>
      <c r="J4" s="717" t="s">
        <v>476</v>
      </c>
      <c r="K4" s="717" t="s">
        <v>477</v>
      </c>
      <c r="L4" s="717" t="s">
        <v>478</v>
      </c>
      <c r="M4" s="717" t="s">
        <v>490</v>
      </c>
      <c r="N4" s="717" t="s">
        <v>489</v>
      </c>
      <c r="O4" s="717" t="s">
        <v>500</v>
      </c>
      <c r="P4" s="717" t="s">
        <v>501</v>
      </c>
      <c r="Q4" s="717" t="s">
        <v>502</v>
      </c>
      <c r="R4" s="717" t="s">
        <v>503</v>
      </c>
      <c r="S4" s="718" t="s">
        <v>499</v>
      </c>
      <c r="T4" s="943"/>
    </row>
    <row r="5" spans="1:21" s="544" customFormat="1" ht="39.75" customHeight="1" thickBot="1">
      <c r="B5" s="941"/>
      <c r="C5" s="545" t="s">
        <v>310</v>
      </c>
      <c r="D5" s="738" t="s">
        <v>311</v>
      </c>
      <c r="E5" s="739" t="s">
        <v>497</v>
      </c>
      <c r="F5" s="546" t="s">
        <v>498</v>
      </c>
      <c r="G5" s="547" t="s">
        <v>289</v>
      </c>
      <c r="H5" s="548" t="s">
        <v>289</v>
      </c>
      <c r="I5" s="547" t="s">
        <v>289</v>
      </c>
      <c r="J5" s="548" t="s">
        <v>289</v>
      </c>
      <c r="K5" s="547" t="s">
        <v>289</v>
      </c>
      <c r="L5" s="548" t="s">
        <v>289</v>
      </c>
      <c r="M5" s="548" t="s">
        <v>289</v>
      </c>
      <c r="N5" s="776" t="s">
        <v>289</v>
      </c>
      <c r="O5" s="548" t="s">
        <v>504</v>
      </c>
      <c r="P5" s="547" t="s">
        <v>504</v>
      </c>
      <c r="Q5" s="548" t="s">
        <v>504</v>
      </c>
      <c r="R5" s="731" t="s">
        <v>504</v>
      </c>
      <c r="S5" s="732" t="s">
        <v>504</v>
      </c>
      <c r="T5" s="943"/>
      <c r="U5" s="549"/>
    </row>
    <row r="6" spans="1:21" ht="30" customHeight="1">
      <c r="B6" s="550" t="s">
        <v>120</v>
      </c>
      <c r="C6" s="551"/>
      <c r="D6" s="552"/>
      <c r="E6" s="553"/>
      <c r="F6" s="554"/>
      <c r="H6" s="555"/>
      <c r="J6" s="555"/>
      <c r="L6" s="555"/>
      <c r="M6" s="555"/>
      <c r="O6" s="555"/>
      <c r="Q6" s="555"/>
      <c r="R6" s="555"/>
      <c r="S6" s="556"/>
    </row>
    <row r="7" spans="1:21" s="565" customFormat="1" ht="24" customHeight="1">
      <c r="A7" s="557">
        <v>1</v>
      </c>
      <c r="B7" s="558" t="s">
        <v>15</v>
      </c>
      <c r="C7" s="559">
        <v>6555.5</v>
      </c>
      <c r="D7" s="560">
        <v>6206.4</v>
      </c>
      <c r="E7" s="561">
        <v>12706.366853000003</v>
      </c>
      <c r="F7" s="562">
        <v>3006.7739038900681</v>
      </c>
      <c r="G7" s="559">
        <v>2265.4261285632201</v>
      </c>
      <c r="H7" s="559">
        <v>2909.1979572625</v>
      </c>
      <c r="I7" s="559">
        <v>3701.99588174769</v>
      </c>
      <c r="J7" s="559">
        <v>4301.95969587117</v>
      </c>
      <c r="K7" s="559">
        <v>4957.0910238842107</v>
      </c>
      <c r="L7" s="559">
        <v>5585.9952890028999</v>
      </c>
      <c r="M7" s="559">
        <v>6283.2579995246506</v>
      </c>
      <c r="N7" s="559">
        <v>6985.9746136031208</v>
      </c>
      <c r="O7" s="559">
        <v>9332.2999999999993</v>
      </c>
      <c r="P7" s="559">
        <v>583.41781254143996</v>
      </c>
      <c r="Q7" s="559">
        <v>1262.0076632555099</v>
      </c>
      <c r="R7" s="559">
        <v>2280.4869678802879</v>
      </c>
      <c r="S7" s="563">
        <v>3006.7739038900681</v>
      </c>
      <c r="T7" s="564"/>
    </row>
    <row r="8" spans="1:21" s="567" customFormat="1" ht="24" customHeight="1">
      <c r="A8" s="557">
        <v>2</v>
      </c>
      <c r="B8" s="558" t="s">
        <v>152</v>
      </c>
      <c r="C8" s="559">
        <v>5192.3</v>
      </c>
      <c r="D8" s="560">
        <v>5121.3</v>
      </c>
      <c r="E8" s="561">
        <v>10411.053937000002</v>
      </c>
      <c r="F8" s="562">
        <v>2534.6451878335401</v>
      </c>
      <c r="G8" s="559">
        <v>2265.2657919237699</v>
      </c>
      <c r="H8" s="559">
        <v>2909.0181350560401</v>
      </c>
      <c r="I8" s="559">
        <v>3701.7775010227201</v>
      </c>
      <c r="J8" s="559">
        <v>4301.69696939817</v>
      </c>
      <c r="K8" s="559">
        <v>4956.807297411211</v>
      </c>
      <c r="L8" s="559">
        <v>5585.6755060738096</v>
      </c>
      <c r="M8" s="559">
        <v>6282.9040245287506</v>
      </c>
      <c r="N8" s="559">
        <v>6985.5604878390004</v>
      </c>
      <c r="O8" s="559">
        <v>7746.06934885185</v>
      </c>
      <c r="P8" s="559">
        <v>583.37362662543001</v>
      </c>
      <c r="Q8" s="559">
        <v>1261.9482409853599</v>
      </c>
      <c r="R8" s="559">
        <v>1808.3859546068197</v>
      </c>
      <c r="S8" s="563">
        <v>2534.6451878335401</v>
      </c>
      <c r="T8" s="566"/>
    </row>
    <row r="9" spans="1:21" s="567" customFormat="1" ht="24" customHeight="1">
      <c r="A9" s="557">
        <v>3</v>
      </c>
      <c r="B9" s="558" t="s">
        <v>153</v>
      </c>
      <c r="C9" s="559">
        <v>5192.3</v>
      </c>
      <c r="D9" s="560">
        <v>5121.3</v>
      </c>
      <c r="E9" s="561">
        <v>10411.053937000002</v>
      </c>
      <c r="F9" s="562">
        <v>2534.6451878335401</v>
      </c>
      <c r="G9" s="559">
        <v>2265.2657919237699</v>
      </c>
      <c r="H9" s="559">
        <v>2909.0181350560401</v>
      </c>
      <c r="I9" s="559">
        <v>3701.7775010227201</v>
      </c>
      <c r="J9" s="559">
        <v>4301.69696939817</v>
      </c>
      <c r="K9" s="559">
        <v>4956.807297411211</v>
      </c>
      <c r="L9" s="559">
        <v>5585.6755060738096</v>
      </c>
      <c r="M9" s="559">
        <v>6282.9040245287506</v>
      </c>
      <c r="N9" s="559">
        <v>6985.5604878390004</v>
      </c>
      <c r="O9" s="559">
        <v>7746.0693488518491</v>
      </c>
      <c r="P9" s="559">
        <v>583.37362662543001</v>
      </c>
      <c r="Q9" s="559">
        <v>1261.9482409853599</v>
      </c>
      <c r="R9" s="559">
        <v>1808.3859546068197</v>
      </c>
      <c r="S9" s="563">
        <v>2534.6451878335401</v>
      </c>
      <c r="T9" s="566"/>
    </row>
    <row r="10" spans="1:21" s="567" customFormat="1" ht="24" customHeight="1">
      <c r="A10" s="557">
        <v>4</v>
      </c>
      <c r="B10" s="558" t="s">
        <v>154</v>
      </c>
      <c r="C10" s="559">
        <v>5102.1000000000004</v>
      </c>
      <c r="D10" s="560">
        <v>4990.8</v>
      </c>
      <c r="E10" s="561">
        <v>10179.710000000003</v>
      </c>
      <c r="F10" s="562">
        <v>2512.3424820605301</v>
      </c>
      <c r="G10" s="559">
        <v>2254.8493290227698</v>
      </c>
      <c r="H10" s="559">
        <v>2866.19195055617</v>
      </c>
      <c r="I10" s="559">
        <v>3657.3459738412403</v>
      </c>
      <c r="J10" s="559">
        <v>4235.6536890098605</v>
      </c>
      <c r="K10" s="559">
        <v>4873.9251901407306</v>
      </c>
      <c r="L10" s="559">
        <v>5494.0708110187697</v>
      </c>
      <c r="M10" s="559">
        <v>6173.7874779037502</v>
      </c>
      <c r="N10" s="559">
        <v>6855.0998565637601</v>
      </c>
      <c r="O10" s="559">
        <v>7552.1638214180894</v>
      </c>
      <c r="P10" s="559">
        <v>578.93006937943005</v>
      </c>
      <c r="Q10" s="559">
        <v>1250.75223588828</v>
      </c>
      <c r="R10" s="559">
        <v>1787.2093579620798</v>
      </c>
      <c r="S10" s="563">
        <v>2512.3424820605301</v>
      </c>
      <c r="T10" s="566"/>
    </row>
    <row r="11" spans="1:21" s="567" customFormat="1" ht="24" customHeight="1">
      <c r="A11" s="557">
        <v>5</v>
      </c>
      <c r="B11" s="558" t="s">
        <v>172</v>
      </c>
      <c r="C11" s="559">
        <v>1200.5</v>
      </c>
      <c r="D11" s="560">
        <v>1166.0730000000001</v>
      </c>
      <c r="E11" s="561">
        <v>2731.3065384889996</v>
      </c>
      <c r="F11" s="562">
        <v>640.57432395023989</v>
      </c>
      <c r="G11" s="559">
        <v>579.29166859553993</v>
      </c>
      <c r="H11" s="559">
        <v>747.41722482068008</v>
      </c>
      <c r="I11" s="559">
        <v>1067.1822869421603</v>
      </c>
      <c r="J11" s="559">
        <v>1216.0152616137402</v>
      </c>
      <c r="K11" s="559">
        <v>1408.0581722976901</v>
      </c>
      <c r="L11" s="559">
        <v>1538.3836998439899</v>
      </c>
      <c r="M11" s="559">
        <v>1733.3924820146501</v>
      </c>
      <c r="N11" s="559">
        <v>1839.1107354585299</v>
      </c>
      <c r="O11" s="559">
        <v>2037.7987219530899</v>
      </c>
      <c r="P11" s="559">
        <v>132.21456233244001</v>
      </c>
      <c r="Q11" s="559">
        <v>315.19975462571995</v>
      </c>
      <c r="R11" s="559">
        <v>437.04892326734</v>
      </c>
      <c r="S11" s="563">
        <v>640.57432395023989</v>
      </c>
      <c r="T11" s="566"/>
    </row>
    <row r="12" spans="1:21" s="565" customFormat="1" ht="24" customHeight="1">
      <c r="A12" s="557">
        <v>6</v>
      </c>
      <c r="B12" s="558" t="s">
        <v>176</v>
      </c>
      <c r="C12" s="559">
        <v>29.2</v>
      </c>
      <c r="D12" s="560">
        <v>41.045000000000002</v>
      </c>
      <c r="E12" s="561">
        <v>47.801854683000002</v>
      </c>
      <c r="F12" s="562">
        <v>14.586679650090002</v>
      </c>
      <c r="G12" s="559">
        <v>11.16398806161</v>
      </c>
      <c r="H12" s="559">
        <v>14.153261777999999</v>
      </c>
      <c r="I12" s="559">
        <v>17.001819939880001</v>
      </c>
      <c r="J12" s="559">
        <v>19.249544782240001</v>
      </c>
      <c r="K12" s="559">
        <v>21.862421119020006</v>
      </c>
      <c r="L12" s="559">
        <v>25.787904877670002</v>
      </c>
      <c r="M12" s="559">
        <v>29.462315676530004</v>
      </c>
      <c r="N12" s="559">
        <v>32.891673507700006</v>
      </c>
      <c r="O12" s="559">
        <v>35.936516699999999</v>
      </c>
      <c r="P12" s="559">
        <v>4.1228584219200002</v>
      </c>
      <c r="Q12" s="559">
        <v>7.9468370086400011</v>
      </c>
      <c r="R12" s="559">
        <v>11.29718479354</v>
      </c>
      <c r="S12" s="563">
        <v>14.586679650090002</v>
      </c>
      <c r="T12" s="566"/>
    </row>
    <row r="13" spans="1:21" s="568" customFormat="1" ht="24" customHeight="1">
      <c r="A13" s="557">
        <v>7</v>
      </c>
      <c r="B13" s="558" t="s">
        <v>173</v>
      </c>
      <c r="C13" s="559">
        <v>1529.4</v>
      </c>
      <c r="D13" s="560">
        <v>1326.221</v>
      </c>
      <c r="E13" s="561">
        <v>2682.4281939830012</v>
      </c>
      <c r="F13" s="562">
        <v>703.78014466796992</v>
      </c>
      <c r="G13" s="559">
        <v>555.46924791194999</v>
      </c>
      <c r="H13" s="559">
        <v>707.66274661987995</v>
      </c>
      <c r="I13" s="559">
        <v>879.95948718572993</v>
      </c>
      <c r="J13" s="559">
        <v>1042.0886376630301</v>
      </c>
      <c r="K13" s="559">
        <v>1200.1444022678002</v>
      </c>
      <c r="L13" s="559">
        <v>1380.5786021539302</v>
      </c>
      <c r="M13" s="559">
        <v>1563.9432226011802</v>
      </c>
      <c r="N13" s="559">
        <v>1784.7673761947899</v>
      </c>
      <c r="O13" s="559">
        <v>1980.46271482</v>
      </c>
      <c r="P13" s="559">
        <v>196.19823484989999</v>
      </c>
      <c r="Q13" s="559">
        <v>383.55702570578001</v>
      </c>
      <c r="R13" s="559">
        <v>536.44255255972996</v>
      </c>
      <c r="S13" s="563">
        <v>703.78014466796992</v>
      </c>
      <c r="T13" s="566"/>
    </row>
    <row r="14" spans="1:21" s="568" customFormat="1" ht="24" customHeight="1">
      <c r="A14" s="557">
        <v>8</v>
      </c>
      <c r="B14" s="558" t="s">
        <v>177</v>
      </c>
      <c r="C14" s="559">
        <v>1061.7</v>
      </c>
      <c r="D14" s="560">
        <v>903.9</v>
      </c>
      <c r="E14" s="561">
        <v>1739.5807980890011</v>
      </c>
      <c r="F14" s="562">
        <v>480.89899563367993</v>
      </c>
      <c r="G14" s="559">
        <v>399.36576739727997</v>
      </c>
      <c r="H14" s="559">
        <v>491.68094143981</v>
      </c>
      <c r="I14" s="559">
        <v>589.19494491859996</v>
      </c>
      <c r="J14" s="559">
        <v>698.62431110364014</v>
      </c>
      <c r="K14" s="559">
        <v>801.65949160417006</v>
      </c>
      <c r="L14" s="559">
        <v>921.88572421780009</v>
      </c>
      <c r="M14" s="559">
        <v>1037.3680387715103</v>
      </c>
      <c r="N14" s="559">
        <v>1182.0748734669598</v>
      </c>
      <c r="O14" s="559">
        <v>1283.9477300599999</v>
      </c>
      <c r="P14" s="559">
        <v>154.24370176839997</v>
      </c>
      <c r="Q14" s="559">
        <v>276.29324782100002</v>
      </c>
      <c r="R14" s="559">
        <v>379.90756258534998</v>
      </c>
      <c r="S14" s="563">
        <v>480.89899563367993</v>
      </c>
      <c r="T14" s="566"/>
    </row>
    <row r="15" spans="1:21" s="568" customFormat="1" ht="24" customHeight="1">
      <c r="A15" s="557">
        <v>9</v>
      </c>
      <c r="B15" s="558" t="s">
        <v>174</v>
      </c>
      <c r="C15" s="559">
        <v>15.8</v>
      </c>
      <c r="D15" s="560">
        <v>20.2</v>
      </c>
      <c r="E15" s="561">
        <v>31.173412845000001</v>
      </c>
      <c r="F15" s="562">
        <v>8.4500206192299991</v>
      </c>
      <c r="G15" s="559">
        <v>7.4346480986699994</v>
      </c>
      <c r="H15" s="559">
        <v>9.8548707156100015</v>
      </c>
      <c r="I15" s="559">
        <v>11.046265047469999</v>
      </c>
      <c r="J15" s="559">
        <v>15.261435971849998</v>
      </c>
      <c r="K15" s="559">
        <v>16.35552239522</v>
      </c>
      <c r="L15" s="559">
        <v>17.201472693179998</v>
      </c>
      <c r="M15" s="559">
        <v>21.456346366390001</v>
      </c>
      <c r="N15" s="559">
        <v>93.547969641739996</v>
      </c>
      <c r="O15" s="559">
        <v>94.864638749999983</v>
      </c>
      <c r="P15" s="559">
        <v>3.06095337017</v>
      </c>
      <c r="Q15" s="559">
        <v>4.1854260621399995</v>
      </c>
      <c r="R15" s="559">
        <v>5.1059249474700001</v>
      </c>
      <c r="S15" s="563">
        <v>8.4500206192299991</v>
      </c>
      <c r="T15" s="566"/>
    </row>
    <row r="16" spans="1:21" s="567" customFormat="1" ht="24" customHeight="1">
      <c r="A16" s="557">
        <v>10</v>
      </c>
      <c r="B16" s="558" t="s">
        <v>175</v>
      </c>
      <c r="C16" s="559">
        <v>2327.1</v>
      </c>
      <c r="D16" s="560">
        <v>2427.9</v>
      </c>
      <c r="E16" s="561">
        <v>4687</v>
      </c>
      <c r="F16" s="562">
        <v>1144.951313173</v>
      </c>
      <c r="G16" s="559">
        <v>1101.489776355</v>
      </c>
      <c r="H16" s="559">
        <v>1387.103846622</v>
      </c>
      <c r="I16" s="559">
        <v>1682.1561147259999</v>
      </c>
      <c r="J16" s="559">
        <v>1943.0388089790001</v>
      </c>
      <c r="K16" s="559">
        <v>2227.5046720610003</v>
      </c>
      <c r="L16" s="559">
        <v>2532.1191314499997</v>
      </c>
      <c r="M16" s="559">
        <v>2825.5331112449999</v>
      </c>
      <c r="N16" s="559">
        <v>3104.7821017609999</v>
      </c>
      <c r="O16" s="559">
        <v>3403.1012291950001</v>
      </c>
      <c r="P16" s="559">
        <v>243.33346040499998</v>
      </c>
      <c r="Q16" s="559">
        <v>539.863192486</v>
      </c>
      <c r="R16" s="559">
        <v>797.31477239399999</v>
      </c>
      <c r="S16" s="563">
        <v>1144.951313173</v>
      </c>
      <c r="T16" s="569"/>
    </row>
    <row r="17" spans="1:21" s="567" customFormat="1" ht="24" customHeight="1">
      <c r="A17" s="557">
        <v>11</v>
      </c>
      <c r="B17" s="558" t="s">
        <v>181</v>
      </c>
      <c r="C17" s="559">
        <v>543.70000000000005</v>
      </c>
      <c r="D17" s="560">
        <v>535.5</v>
      </c>
      <c r="E17" s="561">
        <v>1143.2999999999986</v>
      </c>
      <c r="F17" s="562">
        <v>252.22238576500001</v>
      </c>
      <c r="G17" s="559">
        <v>248.80344872800001</v>
      </c>
      <c r="H17" s="559">
        <v>318.36216446399999</v>
      </c>
      <c r="I17" s="559">
        <v>387.02789195299999</v>
      </c>
      <c r="J17" s="559">
        <v>444.79954392899998</v>
      </c>
      <c r="K17" s="559">
        <v>506.98836476299999</v>
      </c>
      <c r="L17" s="559">
        <v>568.156347439</v>
      </c>
      <c r="M17" s="559">
        <v>626.28354449400001</v>
      </c>
      <c r="N17" s="559">
        <v>682.70599975800008</v>
      </c>
      <c r="O17" s="559">
        <v>744.39082698999994</v>
      </c>
      <c r="P17" s="559">
        <v>53.202468652999997</v>
      </c>
      <c r="Q17" s="559">
        <v>113.698311752</v>
      </c>
      <c r="R17" s="559">
        <v>166.806922184</v>
      </c>
      <c r="S17" s="563">
        <v>252.22238576500001</v>
      </c>
      <c r="T17" s="566"/>
    </row>
    <row r="18" spans="1:21" s="567" customFormat="1" ht="24" customHeight="1">
      <c r="A18" s="557">
        <v>12</v>
      </c>
      <c r="B18" s="558" t="s">
        <v>180</v>
      </c>
      <c r="C18" s="559">
        <v>1177</v>
      </c>
      <c r="D18" s="560">
        <v>1232.5999999999999</v>
      </c>
      <c r="E18" s="561">
        <v>2375.5000000000023</v>
      </c>
      <c r="F18" s="562">
        <v>532.72477406500002</v>
      </c>
      <c r="G18" s="559">
        <v>510.16298013099998</v>
      </c>
      <c r="H18" s="559">
        <v>656.24818585100002</v>
      </c>
      <c r="I18" s="559">
        <v>799.67108449300008</v>
      </c>
      <c r="J18" s="559">
        <v>922.35458901600009</v>
      </c>
      <c r="K18" s="559">
        <v>1053.171675648</v>
      </c>
      <c r="L18" s="559">
        <v>1188.4822359939999</v>
      </c>
      <c r="M18" s="559">
        <v>1316.607842679</v>
      </c>
      <c r="N18" s="559">
        <v>1433.797626905</v>
      </c>
      <c r="O18" s="559">
        <v>1574.681648516</v>
      </c>
      <c r="P18" s="559">
        <v>112.103223144</v>
      </c>
      <c r="Q18" s="559">
        <v>242.98473525599999</v>
      </c>
      <c r="R18" s="559">
        <v>354.82681002999999</v>
      </c>
      <c r="S18" s="563">
        <v>532.72477406500002</v>
      </c>
      <c r="T18" s="566"/>
    </row>
    <row r="19" spans="1:21" s="567" customFormat="1" ht="24" customHeight="1">
      <c r="A19" s="557">
        <v>13</v>
      </c>
      <c r="B19" s="558" t="s">
        <v>178</v>
      </c>
      <c r="C19" s="559">
        <v>605.9</v>
      </c>
      <c r="D19" s="560">
        <v>231.7</v>
      </c>
      <c r="E19" s="561">
        <v>316.29999999999961</v>
      </c>
      <c r="F19" s="562">
        <v>96.742523645999995</v>
      </c>
      <c r="G19" s="559">
        <v>90.884454133999995</v>
      </c>
      <c r="H19" s="559">
        <v>110.99348395599999</v>
      </c>
      <c r="I19" s="559">
        <v>134.543416342</v>
      </c>
      <c r="J19" s="559">
        <v>157.17677624300001</v>
      </c>
      <c r="K19" s="559">
        <v>181.00287969000001</v>
      </c>
      <c r="L19" s="559">
        <v>206.61800637600001</v>
      </c>
      <c r="M19" s="559">
        <v>232.122238009</v>
      </c>
      <c r="N19" s="559">
        <v>258.152039457</v>
      </c>
      <c r="O19" s="559">
        <v>282.98955462399999</v>
      </c>
      <c r="P19" s="559">
        <v>22.331837181000001</v>
      </c>
      <c r="Q19" s="559">
        <v>49.171361325999996</v>
      </c>
      <c r="R19" s="559">
        <v>73.409159477999992</v>
      </c>
      <c r="S19" s="563">
        <v>96.742523645999995</v>
      </c>
      <c r="T19" s="566"/>
    </row>
    <row r="20" spans="1:21" s="567" customFormat="1" ht="24" customHeight="1">
      <c r="A20" s="557">
        <v>14</v>
      </c>
      <c r="B20" s="558" t="s">
        <v>179</v>
      </c>
      <c r="C20" s="559" t="s">
        <v>285</v>
      </c>
      <c r="D20" s="560">
        <v>427.6</v>
      </c>
      <c r="E20" s="561">
        <v>850.29999999999905</v>
      </c>
      <c r="F20" s="562">
        <v>262.60818090700002</v>
      </c>
      <c r="G20" s="559">
        <v>247.66784748000001</v>
      </c>
      <c r="H20" s="559">
        <v>295.84287869000002</v>
      </c>
      <c r="I20" s="559">
        <v>354.32272279300003</v>
      </c>
      <c r="J20" s="559">
        <v>410.98176570300001</v>
      </c>
      <c r="K20" s="559">
        <v>478.06909329600001</v>
      </c>
      <c r="L20" s="559">
        <v>560.25513070099998</v>
      </c>
      <c r="M20" s="559">
        <v>641.23482851799997</v>
      </c>
      <c r="N20" s="559">
        <v>720.37092884999993</v>
      </c>
      <c r="O20" s="559">
        <v>790.76112536499988</v>
      </c>
      <c r="P20" s="559">
        <v>55.458918605000001</v>
      </c>
      <c r="Q20" s="559">
        <v>133.55670104800001</v>
      </c>
      <c r="R20" s="559">
        <v>201.69631773200001</v>
      </c>
      <c r="S20" s="563">
        <v>262.60818090700002</v>
      </c>
      <c r="T20" s="566"/>
    </row>
    <row r="21" spans="1:21" s="567" customFormat="1" ht="24" customHeight="1">
      <c r="A21" s="557">
        <v>15</v>
      </c>
      <c r="B21" s="570" t="s">
        <v>155</v>
      </c>
      <c r="C21" s="559">
        <v>90.1</v>
      </c>
      <c r="D21" s="560">
        <v>130.4</v>
      </c>
      <c r="E21" s="561">
        <v>231.34393700000001</v>
      </c>
      <c r="F21" s="562">
        <v>22.302705773010004</v>
      </c>
      <c r="G21" s="559">
        <v>10.416462901000003</v>
      </c>
      <c r="H21" s="559">
        <v>42.826184499869996</v>
      </c>
      <c r="I21" s="559">
        <v>44.431527181479993</v>
      </c>
      <c r="J21" s="559">
        <v>66.043280388309995</v>
      </c>
      <c r="K21" s="559">
        <v>82.882107270480006</v>
      </c>
      <c r="L21" s="559">
        <v>91.604695055040011</v>
      </c>
      <c r="M21" s="559">
        <v>109.116546625</v>
      </c>
      <c r="N21" s="559">
        <v>130.46063127523999</v>
      </c>
      <c r="O21" s="559">
        <v>193.90552743376</v>
      </c>
      <c r="P21" s="559">
        <v>4.4435572460000001</v>
      </c>
      <c r="Q21" s="559">
        <v>11.196005097079999</v>
      </c>
      <c r="R21" s="559">
        <v>21.176596644739998</v>
      </c>
      <c r="S21" s="563">
        <v>22.302705773010004</v>
      </c>
      <c r="T21" s="566"/>
    </row>
    <row r="22" spans="1:21" s="565" customFormat="1" ht="24" customHeight="1">
      <c r="A22" s="557">
        <v>16</v>
      </c>
      <c r="B22" s="570"/>
      <c r="C22" s="559"/>
      <c r="D22" s="560"/>
      <c r="E22" s="561"/>
      <c r="F22" s="562"/>
      <c r="G22" s="559"/>
      <c r="H22" s="559"/>
      <c r="I22" s="559"/>
      <c r="J22" s="559"/>
      <c r="K22" s="559"/>
      <c r="L22" s="559"/>
      <c r="M22" s="559"/>
      <c r="N22" s="559"/>
      <c r="O22" s="559"/>
      <c r="P22" s="559"/>
      <c r="Q22" s="559"/>
      <c r="R22" s="559"/>
      <c r="S22" s="563"/>
      <c r="T22" s="564"/>
    </row>
    <row r="23" spans="1:21" s="567" customFormat="1" ht="24" customHeight="1">
      <c r="A23" s="557">
        <v>17</v>
      </c>
      <c r="B23" s="570" t="s">
        <v>156</v>
      </c>
      <c r="C23" s="559">
        <v>1363.2</v>
      </c>
      <c r="D23" s="560">
        <v>1085.0999999999999</v>
      </c>
      <c r="E23" s="561">
        <v>2295.3129159999999</v>
      </c>
      <c r="F23" s="562">
        <v>472.12871605652822</v>
      </c>
      <c r="G23" s="559">
        <v>0.16033663945000001</v>
      </c>
      <c r="H23" s="559">
        <v>0.17982220645999999</v>
      </c>
      <c r="I23" s="559">
        <v>0.21838072497000002</v>
      </c>
      <c r="J23" s="559">
        <v>0.26272647300000002</v>
      </c>
      <c r="K23" s="559">
        <v>0.28372647299999998</v>
      </c>
      <c r="L23" s="559">
        <v>0.31978292909000006</v>
      </c>
      <c r="M23" s="559">
        <v>0.35397499589999998</v>
      </c>
      <c r="N23" s="559">
        <v>0.41412576411999996</v>
      </c>
      <c r="O23" s="559">
        <v>0.43161133113</v>
      </c>
      <c r="P23" s="559">
        <v>4.418591601E-2</v>
      </c>
      <c r="Q23" s="559">
        <v>5.9422270150000005E-2</v>
      </c>
      <c r="R23" s="559">
        <v>472.1010132734682</v>
      </c>
      <c r="S23" s="563">
        <v>472.12871605652822</v>
      </c>
      <c r="T23" s="566"/>
    </row>
    <row r="24" spans="1:21" s="567" customFormat="1" ht="24" customHeight="1">
      <c r="A24" s="557">
        <v>18</v>
      </c>
      <c r="B24" s="558" t="s">
        <v>157</v>
      </c>
      <c r="C24" s="559">
        <v>507.2</v>
      </c>
      <c r="D24" s="560">
        <v>414.2</v>
      </c>
      <c r="E24" s="561">
        <v>0.31291600000000003</v>
      </c>
      <c r="F24" s="562">
        <v>0.13783254071000001</v>
      </c>
      <c r="G24" s="571">
        <v>0.16033663945000001</v>
      </c>
      <c r="H24" s="559">
        <v>0.17982220645999999</v>
      </c>
      <c r="I24" s="559">
        <v>0.21838072497000002</v>
      </c>
      <c r="J24" s="559">
        <v>0.26272647300000002</v>
      </c>
      <c r="K24" s="559">
        <v>0.28372647299999998</v>
      </c>
      <c r="L24" s="559">
        <v>0.31978292909000006</v>
      </c>
      <c r="M24" s="559">
        <v>0.35397499589999998</v>
      </c>
      <c r="N24" s="559">
        <v>0.41412576411999996</v>
      </c>
      <c r="O24" s="559">
        <v>0.43161133113</v>
      </c>
      <c r="P24" s="559">
        <v>4.418591601E-2</v>
      </c>
      <c r="Q24" s="559">
        <v>5.9422270150000005E-2</v>
      </c>
      <c r="R24" s="559">
        <v>0.11012975764999999</v>
      </c>
      <c r="S24" s="563">
        <v>0.13783254071000001</v>
      </c>
      <c r="T24" s="566"/>
    </row>
    <row r="25" spans="1:21" s="567" customFormat="1" ht="24" customHeight="1" thickBot="1">
      <c r="A25" s="557"/>
      <c r="B25" s="572" t="s">
        <v>158</v>
      </c>
      <c r="C25" s="559">
        <v>856</v>
      </c>
      <c r="D25" s="560">
        <v>670.9</v>
      </c>
      <c r="E25" s="730">
        <v>2295</v>
      </c>
      <c r="F25" s="573">
        <v>471.99088351581821</v>
      </c>
      <c r="G25" s="574">
        <v>0</v>
      </c>
      <c r="H25" s="574">
        <v>0</v>
      </c>
      <c r="I25" s="574">
        <v>0</v>
      </c>
      <c r="J25" s="574">
        <v>0</v>
      </c>
      <c r="K25" s="574">
        <v>0</v>
      </c>
      <c r="L25" s="574">
        <v>0</v>
      </c>
      <c r="M25" s="574">
        <v>0</v>
      </c>
      <c r="N25" s="574">
        <v>0</v>
      </c>
      <c r="O25" s="574">
        <v>1585.7840000000001</v>
      </c>
      <c r="P25" s="574">
        <v>0</v>
      </c>
      <c r="Q25" s="574">
        <v>0</v>
      </c>
      <c r="R25" s="574">
        <v>471.99088351581821</v>
      </c>
      <c r="S25" s="575">
        <v>471.99088351581821</v>
      </c>
      <c r="T25" s="566"/>
    </row>
    <row r="26" spans="1:21" s="565" customFormat="1" ht="20.100000000000001" customHeight="1">
      <c r="B26" s="576" t="s">
        <v>417</v>
      </c>
      <c r="C26" s="577"/>
      <c r="D26" s="578"/>
      <c r="E26" s="578"/>
      <c r="F26" s="579"/>
      <c r="G26" s="579"/>
      <c r="H26" s="579"/>
      <c r="I26" s="579"/>
      <c r="J26" s="579"/>
      <c r="K26" s="579"/>
      <c r="L26" s="579"/>
      <c r="M26" s="579"/>
      <c r="N26" s="579"/>
      <c r="O26" s="579"/>
      <c r="P26" s="579"/>
      <c r="Q26" s="579"/>
      <c r="R26" s="580" t="s">
        <v>289</v>
      </c>
      <c r="U26" s="576"/>
    </row>
    <row r="27" spans="1:21" ht="23.1" customHeight="1">
      <c r="B27" s="581"/>
      <c r="C27" s="581"/>
      <c r="D27" s="581"/>
      <c r="E27" s="581"/>
      <c r="F27" s="581"/>
      <c r="G27" s="581"/>
      <c r="H27" s="581"/>
      <c r="I27" s="581"/>
      <c r="J27" s="581"/>
      <c r="K27" s="581"/>
      <c r="L27" s="581"/>
      <c r="M27" s="581"/>
      <c r="N27" s="581"/>
      <c r="O27" s="581"/>
      <c r="P27" s="581"/>
      <c r="Q27" s="581"/>
      <c r="R27" s="581"/>
      <c r="S27" s="581"/>
      <c r="T27" s="581"/>
    </row>
  </sheetData>
  <mergeCells count="6">
    <mergeCell ref="C4:D4"/>
    <mergeCell ref="B3:B5"/>
    <mergeCell ref="B1:S1"/>
    <mergeCell ref="T4:T5"/>
    <mergeCell ref="E4:F4"/>
    <mergeCell ref="G3:S3"/>
  </mergeCells>
  <phoneticPr fontId="0" type="noConversion"/>
  <printOptions horizontalCentered="1" verticalCentered="1"/>
  <pageMargins left="0" right="0" top="0.78740157480314965" bottom="0.39370078740157483" header="0" footer="0"/>
  <pageSetup paperSize="9" scale="46" firstPageNumber="33" orientation="landscape" useFirstPageNumber="1" r:id="rId1"/>
  <headerFooter>
    <oddHeader>&amp;L&amp;G&amp;R&amp;G</oddHeader>
    <oddFooter xml:space="preserve">&amp;C&amp;"Arial Black,Normal"&amp;12&amp;K03+000&amp;P&amp;R&amp;"Arial Black,Gras"&amp;14&amp;K03+000
Janvier 2024 | N°53&amp;G       </oddFoot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euil52">
    <tabColor rgb="FF00B0F0"/>
    <pageSetUpPr fitToPage="1"/>
  </sheetPr>
  <dimension ref="A1:T27"/>
  <sheetViews>
    <sheetView topLeftCell="A2" zoomScale="50" zoomScaleNormal="50" zoomScaleSheetLayoutView="50" zoomScalePageLayoutView="50" workbookViewId="0">
      <selection activeCell="G6" sqref="G6:S25"/>
    </sheetView>
  </sheetViews>
  <sheetFormatPr baseColWidth="10" defaultColWidth="0.33203125" defaultRowHeight="13.8"/>
  <cols>
    <col min="1" max="1" width="3.6640625" style="256" customWidth="1"/>
    <col min="2" max="2" width="71.5546875" style="256" customWidth="1"/>
    <col min="3" max="3" width="22.6640625" style="256" hidden="1" customWidth="1"/>
    <col min="4" max="4" width="15.33203125" style="256" hidden="1" customWidth="1"/>
    <col min="5" max="5" width="15.5546875" style="256" bestFit="1" customWidth="1"/>
    <col min="6" max="6" width="18.5546875" style="256" bestFit="1" customWidth="1"/>
    <col min="7" max="7" width="15" style="256" customWidth="1"/>
    <col min="8" max="8" width="17.33203125" style="256" customWidth="1"/>
    <col min="9" max="9" width="16.6640625" style="256" customWidth="1"/>
    <col min="10" max="10" width="15.5546875" style="256" customWidth="1"/>
    <col min="11" max="12" width="16.33203125" style="256" customWidth="1"/>
    <col min="13" max="13" width="15.5546875" style="256" customWidth="1"/>
    <col min="14" max="15" width="16.33203125" style="256" customWidth="1"/>
    <col min="16" max="16" width="16.44140625" style="256" customWidth="1"/>
    <col min="17" max="17" width="16.6640625" style="256" customWidth="1"/>
    <col min="18" max="18" width="16.33203125" style="256" customWidth="1"/>
    <col min="19" max="19" width="17.33203125" style="256" customWidth="1"/>
    <col min="20" max="20" width="16.44140625" style="256" customWidth="1"/>
    <col min="21" max="16384" width="0.33203125" style="256"/>
  </cols>
  <sheetData>
    <row r="1" spans="1:20" ht="54.75" customHeight="1" thickBot="1">
      <c r="B1" s="942" t="s">
        <v>434</v>
      </c>
      <c r="C1" s="942"/>
      <c r="D1" s="942"/>
      <c r="E1" s="942"/>
      <c r="F1" s="942"/>
      <c r="G1" s="942"/>
      <c r="H1" s="942"/>
      <c r="I1" s="942"/>
      <c r="J1" s="942"/>
      <c r="K1" s="942"/>
      <c r="L1" s="942"/>
      <c r="M1" s="942"/>
      <c r="N1" s="942"/>
      <c r="O1" s="942"/>
      <c r="P1" s="942"/>
      <c r="Q1" s="942"/>
      <c r="R1" s="942"/>
      <c r="S1" s="942"/>
      <c r="T1" s="538"/>
    </row>
    <row r="2" spans="1:20" ht="14.4" thickBot="1">
      <c r="C2" s="539"/>
      <c r="D2" s="539"/>
      <c r="E2" s="539"/>
      <c r="F2" s="539"/>
      <c r="G2" s="539"/>
      <c r="H2" s="540">
        <v>12</v>
      </c>
      <c r="I2" s="540">
        <v>11</v>
      </c>
      <c r="J2" s="540">
        <v>10</v>
      </c>
      <c r="K2" s="540">
        <v>9</v>
      </c>
      <c r="L2" s="540">
        <v>8</v>
      </c>
      <c r="M2" s="540">
        <v>7</v>
      </c>
      <c r="N2" s="540">
        <v>6</v>
      </c>
      <c r="O2" s="540">
        <v>5</v>
      </c>
      <c r="P2" s="540">
        <v>4</v>
      </c>
      <c r="Q2" s="540">
        <v>3</v>
      </c>
      <c r="R2" s="540">
        <v>2</v>
      </c>
      <c r="S2" s="540">
        <v>1</v>
      </c>
      <c r="T2" s="540"/>
    </row>
    <row r="3" spans="1:20" ht="30" customHeight="1" thickBot="1">
      <c r="B3" s="948" t="s">
        <v>3</v>
      </c>
      <c r="C3" s="582"/>
      <c r="D3" s="582"/>
      <c r="E3" s="946" t="s">
        <v>0</v>
      </c>
      <c r="F3" s="947"/>
      <c r="G3" s="945" t="s">
        <v>331</v>
      </c>
      <c r="H3" s="946"/>
      <c r="I3" s="946"/>
      <c r="J3" s="946"/>
      <c r="K3" s="946"/>
      <c r="L3" s="946"/>
      <c r="M3" s="946"/>
      <c r="N3" s="946"/>
      <c r="O3" s="946"/>
      <c r="P3" s="946"/>
      <c r="Q3" s="946"/>
      <c r="R3" s="946"/>
      <c r="S3" s="947"/>
      <c r="T3" s="779"/>
    </row>
    <row r="4" spans="1:20" s="543" customFormat="1" ht="25.2" customHeight="1">
      <c r="B4" s="949"/>
      <c r="C4" s="938" t="s">
        <v>472</v>
      </c>
      <c r="D4" s="938"/>
      <c r="E4" s="937" t="s">
        <v>499</v>
      </c>
      <c r="F4" s="944"/>
      <c r="G4" s="717" t="s">
        <v>473</v>
      </c>
      <c r="H4" s="717" t="s">
        <v>474</v>
      </c>
      <c r="I4" s="717" t="s">
        <v>475</v>
      </c>
      <c r="J4" s="717" t="s">
        <v>476</v>
      </c>
      <c r="K4" s="717" t="s">
        <v>477</v>
      </c>
      <c r="L4" s="717" t="s">
        <v>478</v>
      </c>
      <c r="M4" s="717" t="s">
        <v>490</v>
      </c>
      <c r="N4" s="717" t="s">
        <v>489</v>
      </c>
      <c r="O4" s="717" t="s">
        <v>500</v>
      </c>
      <c r="P4" s="717" t="s">
        <v>501</v>
      </c>
      <c r="Q4" s="717" t="s">
        <v>502</v>
      </c>
      <c r="R4" s="717" t="s">
        <v>503</v>
      </c>
      <c r="S4" s="718" t="s">
        <v>499</v>
      </c>
      <c r="T4" s="943"/>
    </row>
    <row r="5" spans="1:20" s="544" customFormat="1" ht="39" customHeight="1" thickBot="1">
      <c r="B5" s="950"/>
      <c r="C5" s="583" t="s">
        <v>310</v>
      </c>
      <c r="D5" s="740" t="s">
        <v>311</v>
      </c>
      <c r="E5" s="741" t="s">
        <v>505</v>
      </c>
      <c r="F5" s="546" t="s">
        <v>498</v>
      </c>
      <c r="G5" s="584" t="s">
        <v>289</v>
      </c>
      <c r="H5" s="585" t="s">
        <v>289</v>
      </c>
      <c r="I5" s="584" t="s">
        <v>289</v>
      </c>
      <c r="J5" s="585" t="s">
        <v>289</v>
      </c>
      <c r="K5" s="584" t="s">
        <v>289</v>
      </c>
      <c r="L5" s="585" t="s">
        <v>289</v>
      </c>
      <c r="M5" s="585" t="s">
        <v>289</v>
      </c>
      <c r="N5" s="584" t="s">
        <v>289</v>
      </c>
      <c r="O5" s="585" t="s">
        <v>504</v>
      </c>
      <c r="P5" s="584" t="s">
        <v>504</v>
      </c>
      <c r="Q5" s="585" t="s">
        <v>504</v>
      </c>
      <c r="R5" s="746" t="s">
        <v>504</v>
      </c>
      <c r="S5" s="747" t="s">
        <v>504</v>
      </c>
      <c r="T5" s="943"/>
    </row>
    <row r="6" spans="1:20" ht="30" customHeight="1">
      <c r="B6" s="586" t="s">
        <v>1</v>
      </c>
      <c r="C6" s="587">
        <v>7405.7</v>
      </c>
      <c r="D6" s="733">
        <v>7006.6</v>
      </c>
      <c r="E6" s="742">
        <v>16332.814339196659</v>
      </c>
      <c r="F6" s="742">
        <v>3321.4432853363924</v>
      </c>
      <c r="G6" s="590">
        <v>3571.8023418409525</v>
      </c>
      <c r="H6" s="588">
        <v>4260.9319815265699</v>
      </c>
      <c r="I6" s="590">
        <v>5014.4442324715019</v>
      </c>
      <c r="J6" s="588">
        <v>5705.5860630510842</v>
      </c>
      <c r="K6" s="590">
        <v>6811.3157104345573</v>
      </c>
      <c r="L6" s="588">
        <v>8120.0624526373886</v>
      </c>
      <c r="M6" s="590">
        <v>9035.7438405462672</v>
      </c>
      <c r="N6" s="588">
        <v>10133.700862880072</v>
      </c>
      <c r="O6" s="590">
        <v>10726.020947233937</v>
      </c>
      <c r="P6" s="588">
        <v>574.63356638920629</v>
      </c>
      <c r="Q6" s="590">
        <v>1187.2308423608281</v>
      </c>
      <c r="R6" s="588">
        <v>2425.6940622176617</v>
      </c>
      <c r="S6" s="589">
        <v>3321.4432853363924</v>
      </c>
    </row>
    <row r="7" spans="1:20" s="565" customFormat="1" ht="24" customHeight="1">
      <c r="A7" s="557">
        <v>1</v>
      </c>
      <c r="B7" s="558" t="s">
        <v>159</v>
      </c>
      <c r="C7" s="591">
        <v>4460.2</v>
      </c>
      <c r="D7" s="734">
        <v>4592.3999999999996</v>
      </c>
      <c r="E7" s="561">
        <v>8166.6144641966594</v>
      </c>
      <c r="F7" s="561">
        <v>2197.6149179648864</v>
      </c>
      <c r="G7" s="592">
        <v>2911.5289895759006</v>
      </c>
      <c r="H7" s="559">
        <v>3411.8420368548377</v>
      </c>
      <c r="I7" s="592">
        <v>3563.3757135414312</v>
      </c>
      <c r="J7" s="559">
        <v>4113.0180455799955</v>
      </c>
      <c r="K7" s="592">
        <v>4936.3301431332884</v>
      </c>
      <c r="L7" s="559">
        <v>5663.2604848436995</v>
      </c>
      <c r="M7" s="592">
        <v>6323.5035913992342</v>
      </c>
      <c r="N7" s="559">
        <v>7056.722516665227</v>
      </c>
      <c r="O7" s="592">
        <v>7413.9584097407496</v>
      </c>
      <c r="P7" s="559">
        <v>454.54383345919632</v>
      </c>
      <c r="Q7" s="592">
        <v>983.17254981877409</v>
      </c>
      <c r="R7" s="559">
        <v>1484.5648747952346</v>
      </c>
      <c r="S7" s="562">
        <v>2197.6149179648864</v>
      </c>
      <c r="T7" s="564"/>
    </row>
    <row r="8" spans="1:20" s="567" customFormat="1" ht="24" customHeight="1">
      <c r="A8" s="557">
        <v>2</v>
      </c>
      <c r="B8" s="558" t="s">
        <v>160</v>
      </c>
      <c r="C8" s="591">
        <v>4178.6000000000004</v>
      </c>
      <c r="D8" s="734">
        <v>4112.7</v>
      </c>
      <c r="E8" s="561">
        <v>7566.4424580000004</v>
      </c>
      <c r="F8" s="561">
        <v>1641.5577397143784</v>
      </c>
      <c r="G8" s="592">
        <v>2762.0964943051649</v>
      </c>
      <c r="H8" s="559">
        <v>3473.7944033963017</v>
      </c>
      <c r="I8" s="592">
        <v>3642.9821714964178</v>
      </c>
      <c r="J8" s="559">
        <v>4118.2611944065011</v>
      </c>
      <c r="K8" s="592">
        <v>4830.7975802582996</v>
      </c>
      <c r="L8" s="559">
        <v>5236.0991161450002</v>
      </c>
      <c r="M8" s="592">
        <v>5696.1511025635773</v>
      </c>
      <c r="N8" s="559">
        <v>6301.4866790226915</v>
      </c>
      <c r="O8" s="592">
        <v>7595.7423724679657</v>
      </c>
      <c r="P8" s="559">
        <v>283.75357721701005</v>
      </c>
      <c r="Q8" s="592">
        <v>642.95366465954396</v>
      </c>
      <c r="R8" s="559">
        <v>1130.3808077811593</v>
      </c>
      <c r="S8" s="562">
        <v>1641.5577397143784</v>
      </c>
      <c r="T8" s="566"/>
    </row>
    <row r="9" spans="1:20" s="567" customFormat="1" ht="24" customHeight="1">
      <c r="A9" s="557">
        <v>3</v>
      </c>
      <c r="B9" s="558" t="s">
        <v>161</v>
      </c>
      <c r="C9" s="591">
        <v>2350.3000000000002</v>
      </c>
      <c r="D9" s="734">
        <v>2337.4</v>
      </c>
      <c r="E9" s="561">
        <v>4338.959296</v>
      </c>
      <c r="F9" s="561">
        <v>1120.3565947130501</v>
      </c>
      <c r="G9" s="592">
        <v>1091.7637182920002</v>
      </c>
      <c r="H9" s="559">
        <v>1356.7449404967902</v>
      </c>
      <c r="I9" s="592">
        <v>1738.3869219552005</v>
      </c>
      <c r="J9" s="559">
        <v>2026.8101617057298</v>
      </c>
      <c r="K9" s="592">
        <v>2312.8530436921906</v>
      </c>
      <c r="L9" s="559">
        <v>2617.7694242674211</v>
      </c>
      <c r="M9" s="592">
        <v>2876.1531826479595</v>
      </c>
      <c r="N9" s="559">
        <v>3154.5492986879708</v>
      </c>
      <c r="O9" s="592">
        <v>3717.0409525659898</v>
      </c>
      <c r="P9" s="559">
        <v>232.01689333059002</v>
      </c>
      <c r="Q9" s="592">
        <v>519.57282555745996</v>
      </c>
      <c r="R9" s="559">
        <v>822.21672227572992</v>
      </c>
      <c r="S9" s="562">
        <v>1120.3565947130501</v>
      </c>
      <c r="T9" s="566"/>
    </row>
    <row r="10" spans="1:20" s="567" customFormat="1" ht="24" customHeight="1">
      <c r="A10" s="557">
        <v>4</v>
      </c>
      <c r="B10" s="558" t="s">
        <v>162</v>
      </c>
      <c r="C10" s="591">
        <v>1450.2</v>
      </c>
      <c r="D10" s="734">
        <v>1422.2</v>
      </c>
      <c r="E10" s="561">
        <v>2572.3901620000001</v>
      </c>
      <c r="F10" s="561">
        <v>322.79192089454</v>
      </c>
      <c r="G10" s="592">
        <v>1483.99865005725</v>
      </c>
      <c r="H10" s="559">
        <v>1874.2260642828096</v>
      </c>
      <c r="I10" s="592">
        <v>1619.56113396606</v>
      </c>
      <c r="J10" s="559">
        <v>1764.1707124088198</v>
      </c>
      <c r="K10" s="592">
        <v>2162.0888177397696</v>
      </c>
      <c r="L10" s="559">
        <v>2234.4905267150202</v>
      </c>
      <c r="M10" s="592">
        <v>2382.7857331219598</v>
      </c>
      <c r="N10" s="559">
        <v>2682.5405180871298</v>
      </c>
      <c r="O10" s="592">
        <v>3383.0494268491698</v>
      </c>
      <c r="P10" s="559">
        <v>10.105541086810002</v>
      </c>
      <c r="Q10" s="592">
        <v>44.997045361489988</v>
      </c>
      <c r="R10" s="559">
        <v>173.42170553614002</v>
      </c>
      <c r="S10" s="562">
        <v>322.79192089454</v>
      </c>
      <c r="T10" s="566"/>
    </row>
    <row r="11" spans="1:20" s="567" customFormat="1" ht="24" customHeight="1">
      <c r="A11" s="557">
        <v>5</v>
      </c>
      <c r="B11" s="558" t="s">
        <v>163</v>
      </c>
      <c r="C11" s="591">
        <v>124.7</v>
      </c>
      <c r="D11" s="734">
        <v>105.5</v>
      </c>
      <c r="E11" s="561">
        <v>282.44299999999998</v>
      </c>
      <c r="F11" s="561">
        <v>64.222262719158408</v>
      </c>
      <c r="G11" s="592">
        <v>54.239758029486694</v>
      </c>
      <c r="H11" s="559">
        <v>75.879751314391896</v>
      </c>
      <c r="I11" s="592">
        <v>88.64009196420399</v>
      </c>
      <c r="J11" s="559">
        <v>99.254285173031192</v>
      </c>
      <c r="K11" s="592">
        <v>107.80592370741959</v>
      </c>
      <c r="L11" s="559">
        <v>122.2048178404586</v>
      </c>
      <c r="M11" s="592">
        <v>158.41455101066782</v>
      </c>
      <c r="N11" s="559">
        <v>174.818306422332</v>
      </c>
      <c r="O11" s="592">
        <v>186.9727817370356</v>
      </c>
      <c r="P11" s="559">
        <v>12.16</v>
      </c>
      <c r="Q11" s="592">
        <v>20.59</v>
      </c>
      <c r="R11" s="559">
        <v>46.671967169679299</v>
      </c>
      <c r="S11" s="562">
        <v>64.222262719158408</v>
      </c>
      <c r="T11" s="566"/>
    </row>
    <row r="12" spans="1:20" s="565" customFormat="1" ht="24" customHeight="1">
      <c r="A12" s="557">
        <v>6</v>
      </c>
      <c r="B12" s="558" t="s">
        <v>164</v>
      </c>
      <c r="C12" s="591">
        <v>253.4</v>
      </c>
      <c r="D12" s="734">
        <v>247.6</v>
      </c>
      <c r="E12" s="561">
        <v>372.65</v>
      </c>
      <c r="F12" s="561">
        <v>134.18696138762999</v>
      </c>
      <c r="G12" s="592">
        <v>132.09436792642802</v>
      </c>
      <c r="H12" s="559">
        <v>166.94364730230998</v>
      </c>
      <c r="I12" s="592">
        <v>196.39402361095301</v>
      </c>
      <c r="J12" s="559">
        <v>228.02603511891996</v>
      </c>
      <c r="K12" s="592">
        <v>248.04979511891995</v>
      </c>
      <c r="L12" s="559">
        <v>261.63434732209998</v>
      </c>
      <c r="M12" s="592">
        <v>278.79763578299003</v>
      </c>
      <c r="N12" s="559">
        <v>289.578555825259</v>
      </c>
      <c r="O12" s="592">
        <v>308.67921131577003</v>
      </c>
      <c r="P12" s="559">
        <v>29.471142799610003</v>
      </c>
      <c r="Q12" s="592">
        <v>57.793793740593998</v>
      </c>
      <c r="R12" s="559">
        <v>88.070412799609997</v>
      </c>
      <c r="S12" s="562">
        <v>134.18696138762999</v>
      </c>
      <c r="T12" s="566"/>
    </row>
    <row r="13" spans="1:20" s="568" customFormat="1" ht="24" customHeight="1">
      <c r="A13" s="557">
        <v>7</v>
      </c>
      <c r="B13" s="558" t="s">
        <v>165</v>
      </c>
      <c r="C13" s="591">
        <v>281.60000000000002</v>
      </c>
      <c r="D13" s="734">
        <v>479.7</v>
      </c>
      <c r="E13" s="561">
        <v>600.17200619665891</v>
      </c>
      <c r="F13" s="561">
        <v>556.05717825050783</v>
      </c>
      <c r="G13" s="592">
        <v>149.43249527073559</v>
      </c>
      <c r="H13" s="559">
        <v>-61.952366541463995</v>
      </c>
      <c r="I13" s="592">
        <v>-79.60645795498661</v>
      </c>
      <c r="J13" s="559">
        <v>-5.2431488265052906</v>
      </c>
      <c r="K13" s="592">
        <v>105.53256287498866</v>
      </c>
      <c r="L13" s="559">
        <v>427.16136869869905</v>
      </c>
      <c r="M13" s="592">
        <v>627.35248883565691</v>
      </c>
      <c r="N13" s="559">
        <v>755.23583764253522</v>
      </c>
      <c r="O13" s="592">
        <v>-181.78396272721596</v>
      </c>
      <c r="P13" s="559">
        <v>170.79025624218625</v>
      </c>
      <c r="Q13" s="592">
        <v>340.21888515923013</v>
      </c>
      <c r="R13" s="559">
        <v>354.18406701407514</v>
      </c>
      <c r="S13" s="562">
        <v>556.05717825050783</v>
      </c>
      <c r="T13" s="566"/>
    </row>
    <row r="14" spans="1:20" s="568" customFormat="1" ht="24" customHeight="1">
      <c r="A14" s="557">
        <v>8</v>
      </c>
      <c r="B14" s="558" t="s">
        <v>166</v>
      </c>
      <c r="C14" s="591">
        <v>0</v>
      </c>
      <c r="D14" s="734">
        <v>0</v>
      </c>
      <c r="E14" s="561">
        <v>0</v>
      </c>
      <c r="F14" s="561">
        <v>0</v>
      </c>
      <c r="G14" s="592">
        <v>0</v>
      </c>
      <c r="H14" s="559">
        <v>0</v>
      </c>
      <c r="I14" s="592">
        <v>0</v>
      </c>
      <c r="J14" s="559">
        <v>0</v>
      </c>
      <c r="K14" s="592">
        <v>0</v>
      </c>
      <c r="L14" s="559">
        <v>0</v>
      </c>
      <c r="M14" s="592">
        <v>0</v>
      </c>
      <c r="N14" s="559">
        <v>0</v>
      </c>
      <c r="O14" s="592">
        <v>0</v>
      </c>
      <c r="P14" s="559">
        <v>0</v>
      </c>
      <c r="Q14" s="592">
        <v>0</v>
      </c>
      <c r="R14" s="559">
        <v>0</v>
      </c>
      <c r="S14" s="562">
        <v>0</v>
      </c>
      <c r="T14" s="566"/>
    </row>
    <row r="15" spans="1:20" s="568" customFormat="1" ht="24" customHeight="1">
      <c r="A15" s="557">
        <v>9</v>
      </c>
      <c r="B15" s="558"/>
      <c r="C15" s="591"/>
      <c r="D15" s="734"/>
      <c r="E15" s="561"/>
      <c r="F15" s="561"/>
      <c r="G15" s="592"/>
      <c r="H15" s="559"/>
      <c r="I15" s="592"/>
      <c r="J15" s="559"/>
      <c r="K15" s="592"/>
      <c r="L15" s="559"/>
      <c r="M15" s="592"/>
      <c r="N15" s="559"/>
      <c r="O15" s="592"/>
      <c r="P15" s="559"/>
      <c r="Q15" s="592"/>
      <c r="R15" s="559"/>
      <c r="S15" s="562"/>
      <c r="T15" s="566"/>
    </row>
    <row r="16" spans="1:20" s="567" customFormat="1" ht="24" customHeight="1">
      <c r="A16" s="557">
        <v>10</v>
      </c>
      <c r="B16" s="558" t="s">
        <v>167</v>
      </c>
      <c r="C16" s="591">
        <v>2945.5</v>
      </c>
      <c r="D16" s="734">
        <v>2414.1</v>
      </c>
      <c r="E16" s="561">
        <v>8166.1998750000002</v>
      </c>
      <c r="F16" s="561">
        <v>1123.8283673715061</v>
      </c>
      <c r="G16" s="592">
        <v>660.27335226505193</v>
      </c>
      <c r="H16" s="559">
        <v>849.08994467173204</v>
      </c>
      <c r="I16" s="592">
        <v>1451.0685189300702</v>
      </c>
      <c r="J16" s="559">
        <v>1592.5680174710888</v>
      </c>
      <c r="K16" s="592">
        <v>1874.9855673012689</v>
      </c>
      <c r="L16" s="559">
        <v>2456.8019677936891</v>
      </c>
      <c r="M16" s="592">
        <v>2712.240249147033</v>
      </c>
      <c r="N16" s="559">
        <v>3076.9783462148453</v>
      </c>
      <c r="O16" s="592">
        <v>4897.8</v>
      </c>
      <c r="P16" s="559">
        <v>120.08973293001</v>
      </c>
      <c r="Q16" s="592">
        <v>204.05829254205398</v>
      </c>
      <c r="R16" s="559">
        <v>941.12918742242732</v>
      </c>
      <c r="S16" s="562">
        <v>1123.8283673715061</v>
      </c>
      <c r="T16" s="566"/>
    </row>
    <row r="17" spans="1:20" s="567" customFormat="1" ht="24" customHeight="1">
      <c r="A17" s="557">
        <v>11</v>
      </c>
      <c r="B17" s="558" t="s">
        <v>168</v>
      </c>
      <c r="C17" s="591">
        <v>993.5</v>
      </c>
      <c r="D17" s="734">
        <v>910.3</v>
      </c>
      <c r="E17" s="561">
        <v>2488.4543910000002</v>
      </c>
      <c r="F17" s="561">
        <v>60.62622371202999</v>
      </c>
      <c r="G17" s="592">
        <v>197.08287142512998</v>
      </c>
      <c r="H17" s="559">
        <v>246.96154920117999</v>
      </c>
      <c r="I17" s="592">
        <v>290.85931796909006</v>
      </c>
      <c r="J17" s="559">
        <v>410.38666587299008</v>
      </c>
      <c r="K17" s="592">
        <v>563.93427089087993</v>
      </c>
      <c r="L17" s="559">
        <v>712.81674897566006</v>
      </c>
      <c r="M17" s="592">
        <v>855.78439268831016</v>
      </c>
      <c r="N17" s="559">
        <v>1190.6397540147498</v>
      </c>
      <c r="O17" s="592">
        <v>1094.0999999999999</v>
      </c>
      <c r="P17" s="559">
        <v>0</v>
      </c>
      <c r="Q17" s="592">
        <v>11.019296221919999</v>
      </c>
      <c r="R17" s="559">
        <v>41.715423714970001</v>
      </c>
      <c r="S17" s="562">
        <v>60.62622371202999</v>
      </c>
      <c r="T17" s="566"/>
    </row>
    <row r="18" spans="1:20" s="567" customFormat="1" ht="24" customHeight="1">
      <c r="A18" s="557">
        <v>12</v>
      </c>
      <c r="B18" s="558" t="s">
        <v>169</v>
      </c>
      <c r="C18" s="591">
        <v>1952</v>
      </c>
      <c r="D18" s="734">
        <v>1503.9</v>
      </c>
      <c r="E18" s="561">
        <v>5677.745484</v>
      </c>
      <c r="F18" s="561">
        <v>1063.2021436594762</v>
      </c>
      <c r="G18" s="592">
        <v>463.19048083992197</v>
      </c>
      <c r="H18" s="559">
        <v>602.12839547055205</v>
      </c>
      <c r="I18" s="592">
        <v>1160.2092009609801</v>
      </c>
      <c r="J18" s="559">
        <v>1182.1813515980987</v>
      </c>
      <c r="K18" s="592">
        <v>1311.0512964103889</v>
      </c>
      <c r="L18" s="559">
        <v>1743.9852188180289</v>
      </c>
      <c r="M18" s="592">
        <v>1856.4558564587228</v>
      </c>
      <c r="N18" s="559">
        <v>1886.3385922000957</v>
      </c>
      <c r="O18" s="592">
        <v>3803.8</v>
      </c>
      <c r="P18" s="559">
        <v>120.08973293001</v>
      </c>
      <c r="Q18" s="592">
        <v>193.03899632013398</v>
      </c>
      <c r="R18" s="559">
        <v>899.41376370745729</v>
      </c>
      <c r="S18" s="562">
        <v>1063.2021436594762</v>
      </c>
      <c r="T18" s="566"/>
    </row>
    <row r="19" spans="1:20" s="567" customFormat="1" ht="24" customHeight="1">
      <c r="A19" s="557">
        <v>13</v>
      </c>
      <c r="B19" s="558" t="s">
        <v>10</v>
      </c>
      <c r="C19" s="591">
        <v>-850.2</v>
      </c>
      <c r="D19" s="734">
        <v>-800.2</v>
      </c>
      <c r="E19" s="561">
        <v>-3626.4474861966555</v>
      </c>
      <c r="F19" s="561">
        <v>-314.66938144632422</v>
      </c>
      <c r="G19" s="592">
        <v>-1306.3762132777324</v>
      </c>
      <c r="H19" s="559">
        <v>-1351.7340242640698</v>
      </c>
      <c r="I19" s="592">
        <v>-1312.4483507238119</v>
      </c>
      <c r="J19" s="559">
        <v>-1403.6263671799143</v>
      </c>
      <c r="K19" s="592">
        <v>-1854.2246865503466</v>
      </c>
      <c r="L19" s="559">
        <v>-2534.0671636344887</v>
      </c>
      <c r="M19" s="592">
        <v>-2752.4858410216166</v>
      </c>
      <c r="N19" s="559">
        <v>-3147.7262492769514</v>
      </c>
      <c r="O19" s="592">
        <v>-2979.5199870509587</v>
      </c>
      <c r="P19" s="559">
        <v>8.7842461522336635</v>
      </c>
      <c r="Q19" s="592">
        <v>74.776820894681805</v>
      </c>
      <c r="R19" s="559">
        <v>-145.20709433737375</v>
      </c>
      <c r="S19" s="562">
        <v>-314.66938144632422</v>
      </c>
      <c r="T19" s="566"/>
    </row>
    <row r="20" spans="1:20" s="567" customFormat="1" ht="24" customHeight="1">
      <c r="A20" s="557">
        <v>14</v>
      </c>
      <c r="B20" s="593" t="s">
        <v>11</v>
      </c>
      <c r="C20" s="592">
        <v>-1341.5</v>
      </c>
      <c r="D20" s="735">
        <v>-1015.7</v>
      </c>
      <c r="E20" s="743">
        <v>-3626.4474861966555</v>
      </c>
      <c r="F20" s="743">
        <v>-344.09602119594422</v>
      </c>
      <c r="G20" s="595">
        <v>-777.15760148855236</v>
      </c>
      <c r="H20" s="596">
        <v>-864.96575536153068</v>
      </c>
      <c r="I20" s="595">
        <v>-1237.4081876940224</v>
      </c>
      <c r="J20" s="596">
        <v>-1328.0793739977344</v>
      </c>
      <c r="K20" s="595">
        <v>-1452.4067720533171</v>
      </c>
      <c r="L20" s="596">
        <v>-2073.1316183071181</v>
      </c>
      <c r="M20" s="595">
        <v>-2196.0227180208371</v>
      </c>
      <c r="N20" s="596">
        <v>-2266.1265428797428</v>
      </c>
      <c r="O20" s="595">
        <v>-2924.8797166727791</v>
      </c>
      <c r="P20" s="596">
        <v>-19.691348998576334</v>
      </c>
      <c r="Q20" s="595">
        <v>53.311786372711794</v>
      </c>
      <c r="R20" s="596">
        <v>-150.2372437615837</v>
      </c>
      <c r="S20" s="594">
        <v>-344.09602119594422</v>
      </c>
      <c r="T20" s="566"/>
    </row>
    <row r="21" spans="1:20" s="567" customFormat="1" ht="24" customHeight="1">
      <c r="A21" s="557">
        <v>15</v>
      </c>
      <c r="B21" s="597" t="s">
        <v>117</v>
      </c>
      <c r="C21" s="598">
        <v>1341.5</v>
      </c>
      <c r="D21" s="736">
        <v>1015.7</v>
      </c>
      <c r="E21" s="744">
        <v>3626.4474861966555</v>
      </c>
      <c r="F21" s="744">
        <v>344.09602119594422</v>
      </c>
      <c r="G21" s="600">
        <v>777.15760148855236</v>
      </c>
      <c r="H21" s="599">
        <v>864.96575536153068</v>
      </c>
      <c r="I21" s="600">
        <v>1237.4081876940224</v>
      </c>
      <c r="J21" s="599">
        <v>1328.0793739977344</v>
      </c>
      <c r="K21" s="600">
        <v>1452.4067720533171</v>
      </c>
      <c r="L21" s="599">
        <v>2073.1316183071181</v>
      </c>
      <c r="M21" s="600">
        <v>2196.0227180208371</v>
      </c>
      <c r="N21" s="599">
        <v>2266.1265428797428</v>
      </c>
      <c r="O21" s="600">
        <v>2924.8797166727791</v>
      </c>
      <c r="P21" s="599">
        <v>19.691348998576334</v>
      </c>
      <c r="Q21" s="600">
        <v>-53.311786372711794</v>
      </c>
      <c r="R21" s="599">
        <v>150.2372437615837</v>
      </c>
      <c r="S21" s="601">
        <v>344.09602119594422</v>
      </c>
      <c r="T21" s="566"/>
    </row>
    <row r="22" spans="1:20" s="565" customFormat="1" ht="24" customHeight="1">
      <c r="A22" s="557">
        <v>16</v>
      </c>
      <c r="B22" s="602" t="s">
        <v>118</v>
      </c>
      <c r="C22" s="599">
        <v>1012.3</v>
      </c>
      <c r="D22" s="736">
        <v>771.9</v>
      </c>
      <c r="E22" s="744">
        <v>2923.544484</v>
      </c>
      <c r="F22" s="744">
        <v>465.70962665668435</v>
      </c>
      <c r="G22" s="600">
        <v>311.79451491822419</v>
      </c>
      <c r="H22" s="599">
        <v>379.25035769670637</v>
      </c>
      <c r="I22" s="600">
        <v>881.09977910121677</v>
      </c>
      <c r="J22" s="599">
        <v>1300.0638116102405</v>
      </c>
      <c r="K22" s="600">
        <v>1384.8129071968322</v>
      </c>
      <c r="L22" s="599">
        <v>1782.2718459838429</v>
      </c>
      <c r="M22" s="600">
        <v>1852.0909860105553</v>
      </c>
      <c r="N22" s="599">
        <v>1818.0308244205125</v>
      </c>
      <c r="O22" s="600">
        <v>2092.4556197066777</v>
      </c>
      <c r="P22" s="599">
        <v>90.423246319409998</v>
      </c>
      <c r="Q22" s="600">
        <v>134.15644816138396</v>
      </c>
      <c r="R22" s="599">
        <v>339.04620537422306</v>
      </c>
      <c r="S22" s="601">
        <v>465.70962665668435</v>
      </c>
      <c r="T22" s="564"/>
    </row>
    <row r="23" spans="1:20" s="567" customFormat="1" ht="24" customHeight="1">
      <c r="A23" s="557">
        <v>17</v>
      </c>
      <c r="B23" s="602" t="s">
        <v>119</v>
      </c>
      <c r="C23" s="599">
        <v>329.2</v>
      </c>
      <c r="D23" s="736">
        <v>243.8</v>
      </c>
      <c r="E23" s="744">
        <v>702.9</v>
      </c>
      <c r="F23" s="744">
        <v>-121.61360546074039</v>
      </c>
      <c r="G23" s="600">
        <v>465.36308657032771</v>
      </c>
      <c r="H23" s="599">
        <v>485.7153976648242</v>
      </c>
      <c r="I23" s="600">
        <v>356.30840859280545</v>
      </c>
      <c r="J23" s="599">
        <v>28.015562387494867</v>
      </c>
      <c r="K23" s="600">
        <v>67.593864856483975</v>
      </c>
      <c r="L23" s="599">
        <v>290.85977232327497</v>
      </c>
      <c r="M23" s="600">
        <v>343.9317320102823</v>
      </c>
      <c r="N23" s="599">
        <v>448.09571845923074</v>
      </c>
      <c r="O23" s="600">
        <v>832.42409696609991</v>
      </c>
      <c r="P23" s="599">
        <v>-70.731897320833667</v>
      </c>
      <c r="Q23" s="600">
        <v>-187.46823453409576</v>
      </c>
      <c r="R23" s="599">
        <v>-188.80896161263945</v>
      </c>
      <c r="S23" s="601">
        <v>-121.61360546074039</v>
      </c>
      <c r="T23" s="566"/>
    </row>
    <row r="24" spans="1:20" s="567" customFormat="1" ht="24" customHeight="1">
      <c r="A24" s="557">
        <v>18</v>
      </c>
      <c r="B24" s="602" t="s">
        <v>170</v>
      </c>
      <c r="C24" s="599">
        <v>267.39999999999998</v>
      </c>
      <c r="D24" s="736">
        <v>219.8</v>
      </c>
      <c r="E24" s="744">
        <v>778.5</v>
      </c>
      <c r="F24" s="744">
        <v>330.72399999999999</v>
      </c>
      <c r="G24" s="600">
        <v>-217.14548108266339</v>
      </c>
      <c r="H24" s="599">
        <v>201.47883122798055</v>
      </c>
      <c r="I24" s="600">
        <v>121.77391437784686</v>
      </c>
      <c r="J24" s="599">
        <v>-276.48254307968625</v>
      </c>
      <c r="K24" s="600">
        <v>-190.77983164862275</v>
      </c>
      <c r="L24" s="599">
        <v>-83.457707226062425</v>
      </c>
      <c r="M24" s="600">
        <v>-53.850985881548027</v>
      </c>
      <c r="N24" s="599">
        <v>35.921466230395602</v>
      </c>
      <c r="O24" s="600">
        <v>166.93957355947293</v>
      </c>
      <c r="P24" s="599">
        <v>142.14233408480021</v>
      </c>
      <c r="Q24" s="600">
        <v>188.3658290669301</v>
      </c>
      <c r="R24" s="599">
        <v>352.31187006588618</v>
      </c>
      <c r="S24" s="601">
        <v>330.72399999999999</v>
      </c>
      <c r="T24" s="566"/>
    </row>
    <row r="25" spans="1:20" s="565" customFormat="1" ht="20.100000000000001" customHeight="1" thickBot="1">
      <c r="B25" s="603" t="s">
        <v>171</v>
      </c>
      <c r="C25" s="604">
        <v>61.7</v>
      </c>
      <c r="D25" s="737">
        <v>-66.599999999999994</v>
      </c>
      <c r="E25" s="745">
        <v>-75.59999999999954</v>
      </c>
      <c r="F25" s="745">
        <v>-8.1629437815099983</v>
      </c>
      <c r="G25" s="605">
        <v>620.08815752700002</v>
      </c>
      <c r="H25" s="604">
        <v>268.94659999999999</v>
      </c>
      <c r="I25" s="605">
        <v>82.96609027385901</v>
      </c>
      <c r="J25" s="604">
        <v>194.91509027385902</v>
      </c>
      <c r="K25" s="605">
        <v>196.719090273859</v>
      </c>
      <c r="L25" s="604">
        <v>335.47609027385897</v>
      </c>
      <c r="M25" s="605">
        <v>377.34409027385897</v>
      </c>
      <c r="N25" s="604">
        <v>372.00909027385899</v>
      </c>
      <c r="O25" s="605">
        <v>363.53013027385902</v>
      </c>
      <c r="P25" s="604">
        <v>-11.175000000000001</v>
      </c>
      <c r="Q25" s="605">
        <v>-1.5669999999999999</v>
      </c>
      <c r="R25" s="604">
        <v>11.138</v>
      </c>
      <c r="S25" s="606">
        <v>-8.1629437815099983</v>
      </c>
    </row>
    <row r="26" spans="1:20" ht="23.1" customHeight="1">
      <c r="B26" s="576" t="s">
        <v>417</v>
      </c>
      <c r="C26" s="581"/>
      <c r="D26" s="581"/>
      <c r="E26" s="581"/>
      <c r="F26" s="581"/>
      <c r="G26" s="581"/>
      <c r="H26" s="581"/>
      <c r="I26" s="581"/>
      <c r="J26" s="581"/>
      <c r="K26" s="581"/>
      <c r="L26" s="581"/>
      <c r="M26" s="581"/>
      <c r="N26" s="581"/>
      <c r="O26" s="581"/>
      <c r="P26" s="581"/>
      <c r="Q26" s="581"/>
      <c r="R26" s="580" t="s">
        <v>289</v>
      </c>
      <c r="S26" s="607"/>
      <c r="T26" s="581"/>
    </row>
    <row r="27" spans="1:20" ht="23.1" customHeight="1">
      <c r="C27" s="608"/>
      <c r="D27" s="608"/>
      <c r="E27" s="608"/>
      <c r="F27" s="608"/>
      <c r="G27" s="608"/>
    </row>
  </sheetData>
  <mergeCells count="7">
    <mergeCell ref="B1:S1"/>
    <mergeCell ref="B3:B5"/>
    <mergeCell ref="C4:D4"/>
    <mergeCell ref="E4:F4"/>
    <mergeCell ref="T4:T5"/>
    <mergeCell ref="G3:S3"/>
    <mergeCell ref="E3:F3"/>
  </mergeCells>
  <printOptions horizontalCentered="1" verticalCentered="1"/>
  <pageMargins left="0" right="0" top="0.78740157480314965" bottom="0.39370078740157483" header="0" footer="0"/>
  <pageSetup paperSize="9" scale="46" firstPageNumber="34" orientation="landscape" useFirstPageNumber="1" r:id="rId1"/>
  <headerFooter>
    <oddHeader>&amp;L&amp;G&amp;R&amp;G</oddHeader>
    <oddFooter xml:space="preserve">&amp;C&amp;"Arial Black,Normal"&amp;12&amp;K03+000&amp;P&amp;R&amp;"Arial Black,Gras"&amp;14&amp;K03+000Janvier 2024 | N°53&amp;G     </oddFoot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euil21">
    <tabColor rgb="FF00B0F0"/>
    <pageSetUpPr fitToPage="1"/>
  </sheetPr>
  <dimension ref="A1:Y39"/>
  <sheetViews>
    <sheetView topLeftCell="H1" zoomScale="30" zoomScaleNormal="30" zoomScaleSheetLayoutView="20" zoomScalePageLayoutView="70" workbookViewId="0">
      <selection activeCell="I15" sqref="I15"/>
    </sheetView>
  </sheetViews>
  <sheetFormatPr baseColWidth="10" defaultColWidth="9.33203125" defaultRowHeight="13.8"/>
  <cols>
    <col min="1" max="1" width="3.6640625" style="16" customWidth="1"/>
    <col min="2" max="2" width="160.5546875" style="16" customWidth="1"/>
    <col min="3" max="3" width="52.44140625" style="16" customWidth="1"/>
    <col min="4" max="4" width="51.109375" style="16" customWidth="1"/>
    <col min="5" max="5" width="51.44140625" style="16" customWidth="1"/>
    <col min="6" max="6" width="50" style="16" customWidth="1"/>
    <col min="7" max="7" width="49.6640625" style="16" customWidth="1"/>
    <col min="8" max="22" width="36.44140625" style="16" customWidth="1"/>
    <col min="23" max="23" width="39.33203125" style="16" customWidth="1"/>
    <col min="24" max="24" width="3.6640625" style="16" customWidth="1"/>
    <col min="25" max="25" width="9.33203125" style="16"/>
    <col min="26" max="26" width="8.44140625" style="16" customWidth="1"/>
    <col min="27" max="28" width="9.33203125" style="16"/>
    <col min="29" max="29" width="8.44140625" style="16" customWidth="1"/>
    <col min="30" max="31" width="9.33203125" style="16"/>
    <col min="32" max="32" width="8.44140625" style="16" customWidth="1"/>
    <col min="33" max="16384" width="9.33203125" style="16"/>
  </cols>
  <sheetData>
    <row r="1" spans="1:24" ht="78" customHeight="1" thickBot="1">
      <c r="B1" s="951" t="s">
        <v>435</v>
      </c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  <c r="O1" s="951"/>
      <c r="P1" s="951"/>
      <c r="Q1" s="951"/>
      <c r="R1" s="951"/>
      <c r="S1" s="951"/>
      <c r="T1" s="951"/>
      <c r="U1" s="951"/>
      <c r="V1" s="951"/>
      <c r="W1" s="951"/>
    </row>
    <row r="2" spans="1:24" ht="22.5" customHeight="1" thickBot="1">
      <c r="C2" s="17">
        <v>20</v>
      </c>
      <c r="D2" s="17">
        <v>19</v>
      </c>
      <c r="E2" s="17">
        <v>18</v>
      </c>
      <c r="F2" s="17">
        <v>17</v>
      </c>
      <c r="G2" s="17">
        <v>16</v>
      </c>
      <c r="H2" s="17">
        <v>15</v>
      </c>
      <c r="I2" s="17">
        <v>14</v>
      </c>
      <c r="J2" s="17">
        <v>13</v>
      </c>
      <c r="K2" s="17">
        <v>12</v>
      </c>
      <c r="L2" s="17">
        <v>11</v>
      </c>
      <c r="M2" s="17">
        <v>10</v>
      </c>
      <c r="N2" s="17">
        <v>9</v>
      </c>
      <c r="O2" s="17">
        <v>8</v>
      </c>
      <c r="P2" s="17">
        <v>7</v>
      </c>
      <c r="Q2" s="17">
        <v>6</v>
      </c>
      <c r="R2" s="17">
        <v>5</v>
      </c>
      <c r="S2" s="17">
        <v>4</v>
      </c>
      <c r="T2" s="17">
        <v>3</v>
      </c>
      <c r="U2" s="17">
        <v>2</v>
      </c>
      <c r="V2" s="17">
        <v>1</v>
      </c>
      <c r="W2" s="19"/>
      <c r="X2" s="19">
        <v>11</v>
      </c>
    </row>
    <row r="3" spans="1:24" ht="74.25" customHeight="1" thickBot="1">
      <c r="B3" s="952" t="s">
        <v>185</v>
      </c>
      <c r="C3" s="954" t="s">
        <v>2</v>
      </c>
      <c r="D3" s="955"/>
      <c r="E3" s="955"/>
      <c r="F3" s="955"/>
      <c r="G3" s="955"/>
      <c r="H3" s="955"/>
      <c r="I3" s="955"/>
      <c r="J3" s="955"/>
      <c r="K3" s="955"/>
      <c r="L3" s="955"/>
      <c r="M3" s="955"/>
      <c r="N3" s="955"/>
      <c r="O3" s="955"/>
      <c r="P3" s="955"/>
      <c r="Q3" s="955"/>
      <c r="R3" s="955"/>
      <c r="S3" s="955"/>
      <c r="T3" s="955"/>
      <c r="U3" s="955"/>
      <c r="V3" s="955"/>
      <c r="W3" s="956"/>
    </row>
    <row r="4" spans="1:24" s="18" customFormat="1" ht="47.25" customHeight="1">
      <c r="B4" s="953"/>
      <c r="C4" s="725" t="s">
        <v>451</v>
      </c>
      <c r="D4" s="166" t="s">
        <v>452</v>
      </c>
      <c r="E4" s="166" t="s">
        <v>453</v>
      </c>
      <c r="F4" s="166" t="s">
        <v>454</v>
      </c>
      <c r="G4" s="166" t="s">
        <v>455</v>
      </c>
      <c r="H4" s="166" t="s">
        <v>456</v>
      </c>
      <c r="I4" s="166" t="s">
        <v>457</v>
      </c>
      <c r="J4" s="166" t="s">
        <v>458</v>
      </c>
      <c r="K4" s="166" t="s">
        <v>459</v>
      </c>
      <c r="L4" s="166" t="s">
        <v>460</v>
      </c>
      <c r="M4" s="166" t="s">
        <v>461</v>
      </c>
      <c r="N4" s="166" t="s">
        <v>462</v>
      </c>
      <c r="O4" s="166" t="s">
        <v>463</v>
      </c>
      <c r="P4" s="166" t="s">
        <v>464</v>
      </c>
      <c r="Q4" s="166" t="s">
        <v>465</v>
      </c>
      <c r="R4" s="166" t="s">
        <v>466</v>
      </c>
      <c r="S4" s="166" t="s">
        <v>467</v>
      </c>
      <c r="T4" s="166" t="s">
        <v>468</v>
      </c>
      <c r="U4" s="166" t="s">
        <v>469</v>
      </c>
      <c r="V4" s="722" t="s">
        <v>470</v>
      </c>
      <c r="W4" s="726" t="s">
        <v>471</v>
      </c>
    </row>
    <row r="5" spans="1:24" s="20" customFormat="1" ht="27" customHeight="1" thickBot="1">
      <c r="B5" s="953"/>
      <c r="C5" s="163" t="s">
        <v>289</v>
      </c>
      <c r="D5" s="164" t="s">
        <v>289</v>
      </c>
      <c r="E5" s="165" t="s">
        <v>289</v>
      </c>
      <c r="F5" s="164" t="s">
        <v>289</v>
      </c>
      <c r="G5" s="165" t="s">
        <v>289</v>
      </c>
      <c r="H5" s="164" t="s">
        <v>289</v>
      </c>
      <c r="I5" s="165" t="s">
        <v>289</v>
      </c>
      <c r="J5" s="164" t="s">
        <v>289</v>
      </c>
      <c r="K5" s="165" t="s">
        <v>289</v>
      </c>
      <c r="L5" s="164" t="s">
        <v>289</v>
      </c>
      <c r="M5" s="165" t="s">
        <v>289</v>
      </c>
      <c r="N5" s="164" t="s">
        <v>289</v>
      </c>
      <c r="O5" s="165" t="s">
        <v>289</v>
      </c>
      <c r="P5" s="164" t="s">
        <v>289</v>
      </c>
      <c r="Q5" s="165" t="s">
        <v>289</v>
      </c>
      <c r="R5" s="164" t="s">
        <v>289</v>
      </c>
      <c r="S5" s="165" t="s">
        <v>289</v>
      </c>
      <c r="T5" s="164" t="s">
        <v>289</v>
      </c>
      <c r="U5" s="165" t="s">
        <v>289</v>
      </c>
      <c r="V5" s="723" t="s">
        <v>289</v>
      </c>
      <c r="W5" s="727" t="s">
        <v>289</v>
      </c>
    </row>
    <row r="6" spans="1:24" ht="23.25" customHeight="1">
      <c r="B6" s="56"/>
      <c r="C6" s="106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4"/>
      <c r="Q6" s="104"/>
      <c r="R6" s="105"/>
      <c r="S6" s="104"/>
      <c r="T6" s="104"/>
      <c r="U6" s="104"/>
      <c r="V6" s="104"/>
      <c r="W6" s="724"/>
    </row>
    <row r="7" spans="1:24" s="52" customFormat="1" ht="78" customHeight="1">
      <c r="A7" s="51">
        <v>1</v>
      </c>
      <c r="B7" s="157" t="s">
        <v>192</v>
      </c>
      <c r="C7" s="750"/>
      <c r="D7" s="152"/>
      <c r="E7" s="153"/>
      <c r="F7" s="152"/>
      <c r="G7" s="153"/>
      <c r="H7" s="152"/>
      <c r="I7" s="153"/>
      <c r="J7" s="152"/>
      <c r="K7" s="153"/>
      <c r="L7" s="152"/>
      <c r="M7" s="153"/>
      <c r="N7" s="152"/>
      <c r="O7" s="153"/>
      <c r="P7" s="154"/>
      <c r="Q7" s="155"/>
      <c r="R7" s="154"/>
      <c r="S7" s="155"/>
      <c r="T7" s="154"/>
      <c r="U7" s="155"/>
      <c r="V7" s="185"/>
      <c r="W7" s="152"/>
    </row>
    <row r="8" spans="1:24" s="52" customFormat="1" ht="78" customHeight="1">
      <c r="A8" s="51"/>
      <c r="B8" s="158" t="s">
        <v>37</v>
      </c>
      <c r="C8" s="750">
        <v>5271.46037987002</v>
      </c>
      <c r="D8" s="748">
        <v>5117.0884311357595</v>
      </c>
      <c r="E8" s="749">
        <v>5317.911875166089</v>
      </c>
      <c r="F8" s="152">
        <v>5232.7840121009704</v>
      </c>
      <c r="G8" s="153">
        <v>5235.7160673182698</v>
      </c>
      <c r="H8" s="152">
        <v>5474.1047945176697</v>
      </c>
      <c r="I8" s="153">
        <v>5479.7390625369899</v>
      </c>
      <c r="J8" s="152">
        <v>5273.7147080864497</v>
      </c>
      <c r="K8" s="153">
        <v>5323.7672584696802</v>
      </c>
      <c r="L8" s="152">
        <v>5415.842555405211</v>
      </c>
      <c r="M8" s="153">
        <v>5199.7375693045915</v>
      </c>
      <c r="N8" s="152">
        <v>5786.28731022802</v>
      </c>
      <c r="O8" s="153">
        <v>5553.9486445558487</v>
      </c>
      <c r="P8" s="152">
        <v>5627.5644032083501</v>
      </c>
      <c r="Q8" s="153">
        <v>5797.9214008558001</v>
      </c>
      <c r="R8" s="152">
        <v>5778.6692632884697</v>
      </c>
      <c r="S8" s="153">
        <v>5544.4390658476905</v>
      </c>
      <c r="T8" s="152">
        <v>6347.3158073231507</v>
      </c>
      <c r="U8" s="152">
        <v>6133.1290039016303</v>
      </c>
      <c r="V8" s="152">
        <v>6381.7533786539097</v>
      </c>
      <c r="W8" s="152" t="s">
        <v>269</v>
      </c>
    </row>
    <row r="9" spans="1:24" s="53" customFormat="1" ht="78" customHeight="1">
      <c r="A9" s="51">
        <v>2</v>
      </c>
      <c r="B9" s="158" t="s">
        <v>193</v>
      </c>
      <c r="C9" s="750">
        <v>13986.961741431627</v>
      </c>
      <c r="D9" s="152">
        <v>14321.62967115334</v>
      </c>
      <c r="E9" s="153">
        <v>14466.13345141862</v>
      </c>
      <c r="F9" s="152">
        <v>14641.65427139669</v>
      </c>
      <c r="G9" s="153">
        <v>14734.89906272275</v>
      </c>
      <c r="H9" s="152">
        <v>15038.170026469699</v>
      </c>
      <c r="I9" s="153">
        <v>14859.523982422361</v>
      </c>
      <c r="J9" s="152">
        <v>14895.925793219638</v>
      </c>
      <c r="K9" s="153">
        <v>14865.894128627273</v>
      </c>
      <c r="L9" s="152">
        <v>15075.228839057245</v>
      </c>
      <c r="M9" s="153">
        <v>15282.8873289107</v>
      </c>
      <c r="N9" s="152">
        <v>15919.068700428254</v>
      </c>
      <c r="O9" s="153">
        <v>16025.123314860803</v>
      </c>
      <c r="P9" s="152">
        <v>16287.250914389404</v>
      </c>
      <c r="Q9" s="153">
        <v>16503.699466902919</v>
      </c>
      <c r="R9" s="152">
        <v>16600.343640471718</v>
      </c>
      <c r="S9" s="153">
        <v>16904.673167291268</v>
      </c>
      <c r="T9" s="152">
        <v>17063.599946712689</v>
      </c>
      <c r="U9" s="152">
        <v>17218.605472042545</v>
      </c>
      <c r="V9" s="152">
        <v>16927.735362657084</v>
      </c>
      <c r="W9" s="152" t="s">
        <v>269</v>
      </c>
    </row>
    <row r="10" spans="1:24" s="53" customFormat="1" ht="25.5" customHeight="1">
      <c r="A10" s="51">
        <v>3</v>
      </c>
      <c r="B10" s="159"/>
      <c r="C10" s="750"/>
      <c r="D10" s="152"/>
      <c r="E10" s="153"/>
      <c r="F10" s="152"/>
      <c r="G10" s="153"/>
      <c r="H10" s="152"/>
      <c r="I10" s="153"/>
      <c r="J10" s="152"/>
      <c r="K10" s="153"/>
      <c r="L10" s="152"/>
      <c r="M10" s="153"/>
      <c r="N10" s="152"/>
      <c r="O10" s="153"/>
      <c r="P10" s="152"/>
      <c r="Q10" s="153"/>
      <c r="R10" s="152"/>
      <c r="S10" s="153"/>
      <c r="T10" s="152"/>
      <c r="U10" s="152"/>
      <c r="V10" s="152"/>
      <c r="W10" s="152"/>
    </row>
    <row r="11" spans="1:24" s="53" customFormat="1" ht="78" customHeight="1">
      <c r="A11" s="51">
        <v>4</v>
      </c>
      <c r="B11" s="157" t="s">
        <v>40</v>
      </c>
      <c r="C11" s="750"/>
      <c r="D11" s="152"/>
      <c r="E11" s="153"/>
      <c r="F11" s="152"/>
      <c r="G11" s="153"/>
      <c r="H11" s="152"/>
      <c r="I11" s="153"/>
      <c r="J11" s="152"/>
      <c r="K11" s="153"/>
      <c r="L11" s="152"/>
      <c r="M11" s="153"/>
      <c r="N11" s="152"/>
      <c r="O11" s="153"/>
      <c r="P11" s="152"/>
      <c r="Q11" s="153"/>
      <c r="R11" s="152"/>
      <c r="S11" s="153"/>
      <c r="T11" s="152"/>
      <c r="U11" s="152"/>
      <c r="V11" s="152"/>
      <c r="W11" s="152"/>
    </row>
    <row r="12" spans="1:24" s="53" customFormat="1" ht="78" customHeight="1">
      <c r="A12" s="51">
        <v>5</v>
      </c>
      <c r="B12" s="160" t="s">
        <v>328</v>
      </c>
      <c r="C12" s="750">
        <v>3756.9178832038201</v>
      </c>
      <c r="D12" s="152">
        <v>3843.4521751616103</v>
      </c>
      <c r="E12" s="153">
        <v>3760.8818143656017</v>
      </c>
      <c r="F12" s="152">
        <v>3802.5989078636462</v>
      </c>
      <c r="G12" s="153">
        <v>3817.7359037944511</v>
      </c>
      <c r="H12" s="152">
        <v>3943.3551790243273</v>
      </c>
      <c r="I12" s="153">
        <v>3917.3220749112302</v>
      </c>
      <c r="J12" s="152">
        <v>4038.30630505513</v>
      </c>
      <c r="K12" s="153">
        <v>4146.8173950688297</v>
      </c>
      <c r="L12" s="152">
        <v>4279.1807955468366</v>
      </c>
      <c r="M12" s="153">
        <v>4500.2715420219911</v>
      </c>
      <c r="N12" s="152">
        <v>4756.1890183430896</v>
      </c>
      <c r="O12" s="153">
        <v>4681.7748135091815</v>
      </c>
      <c r="P12" s="152">
        <v>4709.0459926533613</v>
      </c>
      <c r="Q12" s="153">
        <v>4762.4823130604082</v>
      </c>
      <c r="R12" s="152">
        <v>4672.0950218316893</v>
      </c>
      <c r="S12" s="153">
        <v>4749.8844257916744</v>
      </c>
      <c r="T12" s="152">
        <v>4682.5663303601204</v>
      </c>
      <c r="U12" s="152">
        <v>4932.7563289391765</v>
      </c>
      <c r="V12" s="152">
        <v>5076.6489284311037</v>
      </c>
      <c r="W12" s="152" t="s">
        <v>269</v>
      </c>
    </row>
    <row r="13" spans="1:24" s="52" customFormat="1" ht="78" customHeight="1">
      <c r="A13" s="51">
        <v>6</v>
      </c>
      <c r="B13" s="160" t="s">
        <v>329</v>
      </c>
      <c r="C13" s="750">
        <v>3623.0968553518683</v>
      </c>
      <c r="D13" s="152">
        <v>3647.8508854964448</v>
      </c>
      <c r="E13" s="153">
        <v>3690.4224249958966</v>
      </c>
      <c r="F13" s="152">
        <v>3733.632198547039</v>
      </c>
      <c r="G13" s="153">
        <v>3768.7629153748694</v>
      </c>
      <c r="H13" s="152">
        <v>3846.9037386300215</v>
      </c>
      <c r="I13" s="153">
        <v>3959.2866303364999</v>
      </c>
      <c r="J13" s="152">
        <v>4026.0696015673502</v>
      </c>
      <c r="K13" s="153">
        <v>4086.9864749824801</v>
      </c>
      <c r="L13" s="152">
        <v>4221.9863795206029</v>
      </c>
      <c r="M13" s="153">
        <v>4249.0267924959171</v>
      </c>
      <c r="N13" s="152">
        <v>4352.7730152280765</v>
      </c>
      <c r="O13" s="153">
        <v>4431.5615687395793</v>
      </c>
      <c r="P13" s="152">
        <v>4416.1668967860633</v>
      </c>
      <c r="Q13" s="153">
        <v>4422.7239021920395</v>
      </c>
      <c r="R13" s="152">
        <v>4454.7990878198871</v>
      </c>
      <c r="S13" s="153">
        <v>4463.8922965353586</v>
      </c>
      <c r="T13" s="152">
        <v>4483.716167010065</v>
      </c>
      <c r="U13" s="152">
        <v>4532.9777977792555</v>
      </c>
      <c r="V13" s="152">
        <v>4572.2081522194285</v>
      </c>
      <c r="W13" s="152" t="s">
        <v>269</v>
      </c>
    </row>
    <row r="14" spans="1:24" s="54" customFormat="1" ht="23.25" customHeight="1">
      <c r="A14" s="51">
        <v>7</v>
      </c>
      <c r="B14" s="159"/>
      <c r="C14" s="750"/>
      <c r="D14" s="152"/>
      <c r="E14" s="153"/>
      <c r="F14" s="152"/>
      <c r="G14" s="153"/>
      <c r="H14" s="152"/>
      <c r="I14" s="153"/>
      <c r="J14" s="152"/>
      <c r="K14" s="153"/>
      <c r="L14" s="152"/>
      <c r="M14" s="153"/>
      <c r="N14" s="152"/>
      <c r="O14" s="153"/>
      <c r="P14" s="152"/>
      <c r="Q14" s="153"/>
      <c r="R14" s="152"/>
      <c r="S14" s="153"/>
      <c r="T14" s="152"/>
      <c r="U14" s="152"/>
      <c r="V14" s="152"/>
      <c r="W14" s="152"/>
    </row>
    <row r="15" spans="1:24" s="54" customFormat="1" ht="78" customHeight="1">
      <c r="A15" s="51">
        <v>8</v>
      </c>
      <c r="B15" s="157" t="s">
        <v>41</v>
      </c>
      <c r="C15" s="750"/>
      <c r="D15" s="152"/>
      <c r="E15" s="153"/>
      <c r="F15" s="152"/>
      <c r="G15" s="153"/>
      <c r="H15" s="152"/>
      <c r="I15" s="153"/>
      <c r="J15" s="152"/>
      <c r="K15" s="153"/>
      <c r="L15" s="152"/>
      <c r="M15" s="153"/>
      <c r="N15" s="152"/>
      <c r="O15" s="153"/>
      <c r="P15" s="152"/>
      <c r="Q15" s="153"/>
      <c r="R15" s="152"/>
      <c r="S15" s="153"/>
      <c r="T15" s="152"/>
      <c r="U15" s="152"/>
      <c r="V15" s="152"/>
      <c r="W15" s="152"/>
    </row>
    <row r="16" spans="1:24" s="54" customFormat="1" ht="78" customHeight="1">
      <c r="A16" s="51">
        <v>9</v>
      </c>
      <c r="B16" s="160" t="s">
        <v>38</v>
      </c>
      <c r="C16" s="750">
        <v>2795.6184183060218</v>
      </c>
      <c r="D16" s="152">
        <v>2866.1504930801875</v>
      </c>
      <c r="E16" s="153">
        <v>3104.8506012036037</v>
      </c>
      <c r="F16" s="152">
        <v>3169.717028232174</v>
      </c>
      <c r="G16" s="153">
        <v>3115.4223122014409</v>
      </c>
      <c r="H16" s="152">
        <v>2710.2885794623307</v>
      </c>
      <c r="I16" s="153">
        <v>2705.5771422620937</v>
      </c>
      <c r="J16" s="152">
        <v>2557.8819699921592</v>
      </c>
      <c r="K16" s="153">
        <v>2630.7429342030186</v>
      </c>
      <c r="L16" s="152">
        <v>2748.7271020628764</v>
      </c>
      <c r="M16" s="153">
        <v>2657.2964143390377</v>
      </c>
      <c r="N16" s="152">
        <v>2838.0543901434903</v>
      </c>
      <c r="O16" s="153">
        <v>2975.9285728672212</v>
      </c>
      <c r="P16" s="152">
        <v>3210.0106157608061</v>
      </c>
      <c r="Q16" s="153">
        <v>3386.7703943104311</v>
      </c>
      <c r="R16" s="187">
        <v>3311.8266083416361</v>
      </c>
      <c r="S16" s="187">
        <v>3514.2758078770962</v>
      </c>
      <c r="T16" s="152">
        <v>3546.9406480962975</v>
      </c>
      <c r="U16" s="152">
        <v>3534.0659035403951</v>
      </c>
      <c r="V16" s="152">
        <v>3546.0951029218968</v>
      </c>
      <c r="W16" s="152" t="s">
        <v>269</v>
      </c>
    </row>
    <row r="17" spans="1:25" s="53" customFormat="1" ht="78" customHeight="1">
      <c r="A17" s="51">
        <v>10</v>
      </c>
      <c r="B17" s="160" t="s">
        <v>39</v>
      </c>
      <c r="C17" s="750">
        <v>299.81666802003002</v>
      </c>
      <c r="D17" s="152">
        <v>312.93510240423996</v>
      </c>
      <c r="E17" s="153">
        <v>301.02361599401002</v>
      </c>
      <c r="F17" s="152">
        <v>189.87882065924998</v>
      </c>
      <c r="G17" s="153">
        <v>159.53709599050003</v>
      </c>
      <c r="H17" s="152">
        <v>253.12081180626004</v>
      </c>
      <c r="I17" s="153">
        <v>250.56533651837003</v>
      </c>
      <c r="J17" s="152">
        <v>310.09449477830003</v>
      </c>
      <c r="K17" s="153">
        <v>244.74710098712004</v>
      </c>
      <c r="L17" s="152">
        <v>213.52806078969996</v>
      </c>
      <c r="M17" s="153">
        <v>229.26108158802003</v>
      </c>
      <c r="N17" s="187">
        <v>234.18782625398006</v>
      </c>
      <c r="O17" s="187">
        <v>346.07460563023005</v>
      </c>
      <c r="P17" s="187">
        <v>352.36850666217003</v>
      </c>
      <c r="Q17" s="187">
        <v>356.23674780219994</v>
      </c>
      <c r="R17" s="187">
        <v>355.41890617373997</v>
      </c>
      <c r="S17" s="187">
        <v>416.92152625638005</v>
      </c>
      <c r="T17" s="152">
        <v>425.23100271412</v>
      </c>
      <c r="U17" s="152">
        <v>422.31144976317006</v>
      </c>
      <c r="V17" s="152">
        <v>418.99040944260997</v>
      </c>
      <c r="W17" s="152" t="s">
        <v>269</v>
      </c>
    </row>
    <row r="18" spans="1:25" s="53" customFormat="1" ht="23.25" customHeight="1">
      <c r="A18" s="51">
        <v>11</v>
      </c>
      <c r="B18" s="159"/>
      <c r="C18" s="751"/>
      <c r="D18" s="186"/>
      <c r="E18" s="193"/>
      <c r="F18" s="186"/>
      <c r="G18" s="186"/>
      <c r="H18" s="194"/>
      <c r="I18" s="193"/>
      <c r="J18" s="186"/>
      <c r="K18" s="193"/>
      <c r="L18" s="186"/>
      <c r="M18" s="193"/>
      <c r="N18" s="188"/>
      <c r="O18" s="188"/>
      <c r="P18" s="188"/>
      <c r="Q18" s="188"/>
      <c r="R18" s="188"/>
      <c r="S18" s="188"/>
      <c r="T18" s="152"/>
      <c r="U18" s="152"/>
      <c r="V18" s="152"/>
      <c r="W18" s="152"/>
    </row>
    <row r="19" spans="1:25" s="53" customFormat="1" ht="78" customHeight="1">
      <c r="A19" s="51">
        <v>12</v>
      </c>
      <c r="B19" s="157" t="s">
        <v>182</v>
      </c>
      <c r="C19" s="752"/>
      <c r="D19" s="190"/>
      <c r="E19" s="195"/>
      <c r="F19" s="190"/>
      <c r="G19" s="190"/>
      <c r="H19" s="195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52"/>
      <c r="U19" s="152"/>
      <c r="V19" s="152"/>
      <c r="W19" s="152"/>
    </row>
    <row r="20" spans="1:25" s="53" customFormat="1" ht="78" customHeight="1">
      <c r="A20" s="51">
        <v>13</v>
      </c>
      <c r="B20" s="160" t="s">
        <v>186</v>
      </c>
      <c r="C20" s="750">
        <v>1884.123264606254</v>
      </c>
      <c r="D20" s="152">
        <v>1871.795662965342</v>
      </c>
      <c r="E20" s="153">
        <v>1815.9301209894984</v>
      </c>
      <c r="F20" s="152">
        <v>1884.9745155738203</v>
      </c>
      <c r="G20" s="152">
        <v>1911.4492351574088</v>
      </c>
      <c r="H20" s="153">
        <v>2005.070887747441</v>
      </c>
      <c r="I20" s="187">
        <v>1978.0021646665687</v>
      </c>
      <c r="J20" s="187">
        <v>2325.8246523613029</v>
      </c>
      <c r="K20" s="187">
        <v>2292.6598313026107</v>
      </c>
      <c r="L20" s="187">
        <v>2241.9561631388069</v>
      </c>
      <c r="M20" s="187">
        <v>2235.4701309881216</v>
      </c>
      <c r="N20" s="187">
        <v>2280.7448568819714</v>
      </c>
      <c r="O20" s="187">
        <v>2242.2433373474983</v>
      </c>
      <c r="P20" s="187">
        <v>2197.7301689345868</v>
      </c>
      <c r="Q20" s="187">
        <v>2196.9464189115815</v>
      </c>
      <c r="R20" s="187">
        <v>2212.4373171062362</v>
      </c>
      <c r="S20" s="187">
        <v>2202.0326347774699</v>
      </c>
      <c r="T20" s="152">
        <v>2237.1543332593301</v>
      </c>
      <c r="U20" s="152">
        <v>2175.4586733578499</v>
      </c>
      <c r="V20" s="152">
        <v>2125.7895435796299</v>
      </c>
      <c r="W20" s="152" t="s">
        <v>269</v>
      </c>
    </row>
    <row r="21" spans="1:25" s="53" customFormat="1" ht="78" customHeight="1">
      <c r="A21" s="51"/>
      <c r="B21" s="160" t="s">
        <v>187</v>
      </c>
      <c r="C21" s="750">
        <v>1827.1849844220667</v>
      </c>
      <c r="D21" s="152">
        <v>1815.8823310285197</v>
      </c>
      <c r="E21" s="153">
        <v>1760.2261376404761</v>
      </c>
      <c r="F21" s="152">
        <v>1819.9081553816777</v>
      </c>
      <c r="G21" s="152">
        <v>1845.9431883584036</v>
      </c>
      <c r="H21" s="153">
        <v>1949.0304051882651</v>
      </c>
      <c r="I21" s="187">
        <v>1920.9321928880954</v>
      </c>
      <c r="J21" s="187">
        <v>1935.643177612712</v>
      </c>
      <c r="K21" s="187">
        <v>1904.8349506144591</v>
      </c>
      <c r="L21" s="187">
        <v>1845.6028531558181</v>
      </c>
      <c r="M21" s="187">
        <v>1843.6561460965809</v>
      </c>
      <c r="N21" s="187">
        <v>1892.6229939311847</v>
      </c>
      <c r="O21" s="187">
        <v>1856.8409520312359</v>
      </c>
      <c r="P21" s="187">
        <v>1815.6963720655692</v>
      </c>
      <c r="Q21" s="187">
        <v>1817.8110363111768</v>
      </c>
      <c r="R21" s="187">
        <v>1845.2107125156792</v>
      </c>
      <c r="S21" s="187">
        <v>1836.2890626322387</v>
      </c>
      <c r="T21" s="152">
        <v>1879.8816994463732</v>
      </c>
      <c r="U21" s="152">
        <v>1822.3272446121716</v>
      </c>
      <c r="V21" s="152">
        <v>1780.3101368777127</v>
      </c>
      <c r="W21" s="152" t="s">
        <v>269</v>
      </c>
    </row>
    <row r="22" spans="1:25" s="53" customFormat="1" ht="40.5" customHeight="1">
      <c r="A22" s="51"/>
      <c r="B22" s="156"/>
      <c r="C22" s="752"/>
      <c r="D22" s="190"/>
      <c r="E22" s="195"/>
      <c r="F22" s="190"/>
      <c r="G22" s="190"/>
      <c r="H22" s="195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90"/>
    </row>
    <row r="23" spans="1:25" s="53" customFormat="1" ht="78" customHeight="1">
      <c r="A23" s="51"/>
      <c r="B23" s="157" t="s">
        <v>446</v>
      </c>
      <c r="C23" s="751"/>
      <c r="D23" s="186"/>
      <c r="E23" s="193"/>
      <c r="F23" s="186"/>
      <c r="G23" s="186"/>
      <c r="H23" s="193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6"/>
    </row>
    <row r="24" spans="1:25" s="53" customFormat="1" ht="78" hidden="1" customHeight="1">
      <c r="A24" s="51"/>
      <c r="B24" s="160" t="s">
        <v>296</v>
      </c>
      <c r="C24" s="753">
        <v>9.5000000000000001E-2</v>
      </c>
      <c r="D24" s="192">
        <v>9.5000000000000001E-2</v>
      </c>
      <c r="E24" s="192">
        <v>9.5000000000000001E-2</v>
      </c>
      <c r="F24" s="192">
        <v>9.5000000000000001E-2</v>
      </c>
      <c r="G24" s="192">
        <v>9.5000000000000001E-2</v>
      </c>
      <c r="H24" s="192">
        <v>9.5000000000000001E-2</v>
      </c>
      <c r="I24" s="192">
        <v>9.5000000000000001E-2</v>
      </c>
      <c r="J24" s="192">
        <v>0</v>
      </c>
      <c r="K24" s="192">
        <v>0</v>
      </c>
      <c r="L24" s="192">
        <v>0</v>
      </c>
      <c r="M24" s="192">
        <v>0</v>
      </c>
      <c r="N24" s="192">
        <v>0</v>
      </c>
      <c r="O24" s="192">
        <v>0</v>
      </c>
      <c r="P24" s="192">
        <v>0</v>
      </c>
      <c r="Q24" s="192">
        <v>0</v>
      </c>
      <c r="R24" s="192">
        <v>0</v>
      </c>
      <c r="S24" s="192">
        <v>0</v>
      </c>
      <c r="T24" s="192">
        <v>0</v>
      </c>
      <c r="U24" s="192">
        <v>0</v>
      </c>
      <c r="V24" s="192">
        <v>0</v>
      </c>
      <c r="W24" s="192">
        <v>0</v>
      </c>
    </row>
    <row r="25" spans="1:25" s="53" customFormat="1" ht="78" customHeight="1">
      <c r="A25" s="51"/>
      <c r="B25" s="160" t="s">
        <v>332</v>
      </c>
      <c r="C25" s="753">
        <v>8.9999999999999993E-3</v>
      </c>
      <c r="D25" s="192">
        <v>8.9999999999999993E-3</v>
      </c>
      <c r="E25" s="192">
        <v>8.9999999999999993E-3</v>
      </c>
      <c r="F25" s="192">
        <v>8.9999999999999993E-3</v>
      </c>
      <c r="G25" s="192">
        <v>1.7600000000000001E-2</v>
      </c>
      <c r="H25" s="192">
        <v>1.7600000000000001E-2</v>
      </c>
      <c r="I25" s="192">
        <v>1.7600000000000001E-2</v>
      </c>
      <c r="J25" s="192">
        <v>2.8000000000000001E-2</v>
      </c>
      <c r="K25" s="192">
        <v>2.8000000000000001E-2</v>
      </c>
      <c r="L25" s="192">
        <v>2.8000000000000001E-2</v>
      </c>
      <c r="M25" s="192">
        <v>3.7999999999999999E-2</v>
      </c>
      <c r="N25" s="192">
        <v>3.7999999999999999E-2</v>
      </c>
      <c r="O25" s="192">
        <v>3.7999999999999999E-2</v>
      </c>
      <c r="P25" s="192">
        <v>4.1000000000000002E-2</v>
      </c>
      <c r="Q25" s="192">
        <v>4.1000000000000002E-2</v>
      </c>
      <c r="R25" s="192">
        <v>4.1000000000000002E-2</v>
      </c>
      <c r="S25" s="192">
        <v>0.06</v>
      </c>
      <c r="T25" s="192">
        <v>0.06</v>
      </c>
      <c r="U25" s="192">
        <v>0.06</v>
      </c>
      <c r="V25" s="192">
        <v>6.9000000000000006E-2</v>
      </c>
      <c r="W25" s="191">
        <v>6.9000000000000006E-2</v>
      </c>
    </row>
    <row r="26" spans="1:25" s="53" customFormat="1" ht="78" customHeight="1">
      <c r="A26" s="51"/>
      <c r="B26" s="160" t="s">
        <v>333</v>
      </c>
      <c r="C26" s="753">
        <v>5.2999999999999999E-2</v>
      </c>
      <c r="D26" s="192">
        <v>5.2999999999999999E-2</v>
      </c>
      <c r="E26" s="192">
        <v>5.2999999999999999E-2</v>
      </c>
      <c r="F26" s="192">
        <v>5.2999999999999999E-2</v>
      </c>
      <c r="G26" s="192">
        <v>6.1600000000000002E-2</v>
      </c>
      <c r="H26" s="192">
        <v>6.1600000000000002E-2</v>
      </c>
      <c r="I26" s="192">
        <v>6.1600000000000002E-2</v>
      </c>
      <c r="J26" s="192">
        <v>7.1999999999999995E-2</v>
      </c>
      <c r="K26" s="192">
        <v>7.1999999999999995E-2</v>
      </c>
      <c r="L26" s="192">
        <v>7.1999999999999995E-2</v>
      </c>
      <c r="M26" s="192">
        <v>7.1999999999999995E-2</v>
      </c>
      <c r="N26" s="192">
        <v>7.1999999999999995E-2</v>
      </c>
      <c r="O26" s="192">
        <v>7.1999999999999995E-2</v>
      </c>
      <c r="P26" s="192">
        <v>7.1999999999999995E-2</v>
      </c>
      <c r="Q26" s="192">
        <v>7.1999999999999995E-2</v>
      </c>
      <c r="R26" s="192">
        <v>7.1999999999999995E-2</v>
      </c>
      <c r="S26" s="192">
        <v>0.08</v>
      </c>
      <c r="T26" s="192">
        <v>0.08</v>
      </c>
      <c r="U26" s="192">
        <v>0.08</v>
      </c>
      <c r="V26" s="192">
        <v>8.8999999999999996E-2</v>
      </c>
      <c r="W26" s="191">
        <v>8.8999999999999996E-2</v>
      </c>
    </row>
    <row r="27" spans="1:25" s="53" customFormat="1" ht="78" customHeight="1">
      <c r="A27" s="51"/>
      <c r="B27" s="161" t="s">
        <v>91</v>
      </c>
      <c r="C27" s="751"/>
      <c r="D27" s="186"/>
      <c r="E27" s="193"/>
      <c r="F27" s="186"/>
      <c r="G27" s="193"/>
      <c r="H27" s="186"/>
      <c r="I27" s="193"/>
      <c r="J27" s="186"/>
      <c r="K27" s="193"/>
      <c r="L27" s="186"/>
      <c r="M27" s="193"/>
      <c r="N27" s="186"/>
      <c r="O27" s="193"/>
      <c r="P27" s="186"/>
      <c r="Q27" s="193"/>
      <c r="R27" s="188"/>
      <c r="S27" s="188"/>
      <c r="T27" s="186"/>
      <c r="U27" s="193"/>
      <c r="V27" s="186"/>
      <c r="W27" s="186"/>
    </row>
    <row r="28" spans="1:25" s="53" customFormat="1" ht="65.25" customHeight="1">
      <c r="A28" s="51"/>
      <c r="B28" s="160" t="s">
        <v>42</v>
      </c>
      <c r="C28" s="754">
        <v>14</v>
      </c>
      <c r="D28" s="196">
        <v>14</v>
      </c>
      <c r="E28" s="197">
        <v>14</v>
      </c>
      <c r="F28" s="196">
        <v>14</v>
      </c>
      <c r="G28" s="197">
        <v>14</v>
      </c>
      <c r="H28" s="196">
        <v>14</v>
      </c>
      <c r="I28" s="197">
        <v>14</v>
      </c>
      <c r="J28" s="196">
        <v>14</v>
      </c>
      <c r="K28" s="197">
        <v>14</v>
      </c>
      <c r="L28" s="196">
        <v>14</v>
      </c>
      <c r="M28" s="197">
        <v>14</v>
      </c>
      <c r="N28" s="196">
        <v>14</v>
      </c>
      <c r="O28" s="197">
        <v>14</v>
      </c>
      <c r="P28" s="196">
        <v>14</v>
      </c>
      <c r="Q28" s="197">
        <v>14</v>
      </c>
      <c r="R28" s="196">
        <v>14</v>
      </c>
      <c r="S28" s="197">
        <v>14</v>
      </c>
      <c r="T28" s="196">
        <v>14</v>
      </c>
      <c r="U28" s="197">
        <v>14</v>
      </c>
      <c r="V28" s="196">
        <v>14</v>
      </c>
      <c r="W28" s="196" t="s">
        <v>269</v>
      </c>
    </row>
    <row r="29" spans="1:25" s="52" customFormat="1" ht="65.25" customHeight="1">
      <c r="B29" s="160" t="s">
        <v>43</v>
      </c>
      <c r="C29" s="754">
        <v>24</v>
      </c>
      <c r="D29" s="196">
        <v>24</v>
      </c>
      <c r="E29" s="197">
        <v>24</v>
      </c>
      <c r="F29" s="196">
        <v>24</v>
      </c>
      <c r="G29" s="197">
        <v>24</v>
      </c>
      <c r="H29" s="196">
        <v>24</v>
      </c>
      <c r="I29" s="197">
        <v>24</v>
      </c>
      <c r="J29" s="196">
        <v>24</v>
      </c>
      <c r="K29" s="197">
        <v>24</v>
      </c>
      <c r="L29" s="196">
        <v>24</v>
      </c>
      <c r="M29" s="197">
        <v>24</v>
      </c>
      <c r="N29" s="196">
        <v>24</v>
      </c>
      <c r="O29" s="197">
        <v>24</v>
      </c>
      <c r="P29" s="196">
        <v>24</v>
      </c>
      <c r="Q29" s="197">
        <v>24</v>
      </c>
      <c r="R29" s="196">
        <v>24</v>
      </c>
      <c r="S29" s="197">
        <v>24</v>
      </c>
      <c r="T29" s="196">
        <v>24</v>
      </c>
      <c r="U29" s="197">
        <v>24</v>
      </c>
      <c r="V29" s="196">
        <v>24</v>
      </c>
      <c r="W29" s="196" t="s">
        <v>269</v>
      </c>
      <c r="X29" s="53"/>
      <c r="Y29" s="55"/>
    </row>
    <row r="30" spans="1:25" s="53" customFormat="1" ht="65.25" customHeight="1">
      <c r="B30" s="160" t="s">
        <v>44</v>
      </c>
      <c r="C30" s="754">
        <v>0</v>
      </c>
      <c r="D30" s="196">
        <v>0</v>
      </c>
      <c r="E30" s="197">
        <v>0</v>
      </c>
      <c r="F30" s="196">
        <v>0</v>
      </c>
      <c r="G30" s="197">
        <v>0</v>
      </c>
      <c r="H30" s="196">
        <v>0</v>
      </c>
      <c r="I30" s="197">
        <v>0</v>
      </c>
      <c r="J30" s="196">
        <v>0</v>
      </c>
      <c r="K30" s="197">
        <v>0</v>
      </c>
      <c r="L30" s="196">
        <v>0</v>
      </c>
      <c r="M30" s="197">
        <v>0</v>
      </c>
      <c r="N30" s="196">
        <v>0</v>
      </c>
      <c r="O30" s="197">
        <v>0</v>
      </c>
      <c r="P30" s="196">
        <v>0</v>
      </c>
      <c r="Q30" s="197">
        <v>0</v>
      </c>
      <c r="R30" s="196">
        <v>0</v>
      </c>
      <c r="S30" s="197">
        <v>0</v>
      </c>
      <c r="T30" s="196">
        <v>0</v>
      </c>
      <c r="U30" s="197">
        <v>0</v>
      </c>
      <c r="V30" s="196">
        <v>0</v>
      </c>
      <c r="W30" s="196" t="s">
        <v>269</v>
      </c>
    </row>
    <row r="31" spans="1:25" s="53" customFormat="1" ht="65.25" customHeight="1">
      <c r="B31" s="160" t="s">
        <v>45</v>
      </c>
      <c r="C31" s="754">
        <v>48.8</v>
      </c>
      <c r="D31" s="196">
        <v>48.8</v>
      </c>
      <c r="E31" s="197">
        <v>48.8</v>
      </c>
      <c r="F31" s="196">
        <v>48.8</v>
      </c>
      <c r="G31" s="197">
        <v>48.8</v>
      </c>
      <c r="H31" s="196">
        <v>48.8</v>
      </c>
      <c r="I31" s="197">
        <v>48.8</v>
      </c>
      <c r="J31" s="196">
        <v>48.8</v>
      </c>
      <c r="K31" s="197">
        <v>45</v>
      </c>
      <c r="L31" s="196">
        <v>48</v>
      </c>
      <c r="M31" s="197">
        <v>48</v>
      </c>
      <c r="N31" s="196">
        <v>48</v>
      </c>
      <c r="O31" s="197">
        <v>48</v>
      </c>
      <c r="P31" s="196">
        <v>48</v>
      </c>
      <c r="Q31" s="197">
        <v>49</v>
      </c>
      <c r="R31" s="196">
        <v>49</v>
      </c>
      <c r="S31" s="197">
        <v>49</v>
      </c>
      <c r="T31" s="196">
        <v>49</v>
      </c>
      <c r="U31" s="197">
        <v>49</v>
      </c>
      <c r="V31" s="196">
        <v>49</v>
      </c>
      <c r="W31" s="196" t="s">
        <v>269</v>
      </c>
    </row>
    <row r="32" spans="1:25" s="53" customFormat="1" ht="65.25" customHeight="1">
      <c r="B32" s="160" t="s">
        <v>46</v>
      </c>
      <c r="C32" s="754">
        <v>0</v>
      </c>
      <c r="D32" s="196">
        <v>0</v>
      </c>
      <c r="E32" s="197">
        <v>0</v>
      </c>
      <c r="F32" s="196">
        <v>0</v>
      </c>
      <c r="G32" s="197">
        <v>0</v>
      </c>
      <c r="H32" s="196">
        <v>0</v>
      </c>
      <c r="I32" s="197">
        <v>0</v>
      </c>
      <c r="J32" s="196">
        <v>0</v>
      </c>
      <c r="K32" s="197">
        <v>0</v>
      </c>
      <c r="L32" s="196">
        <v>0</v>
      </c>
      <c r="M32" s="197">
        <v>0</v>
      </c>
      <c r="N32" s="196">
        <v>0</v>
      </c>
      <c r="O32" s="197">
        <v>0</v>
      </c>
      <c r="P32" s="196">
        <v>0</v>
      </c>
      <c r="Q32" s="197">
        <v>0</v>
      </c>
      <c r="R32" s="196">
        <v>0</v>
      </c>
      <c r="S32" s="197">
        <v>0</v>
      </c>
      <c r="T32" s="196">
        <v>0</v>
      </c>
      <c r="U32" s="197">
        <v>0</v>
      </c>
      <c r="V32" s="196">
        <v>0</v>
      </c>
      <c r="W32" s="196" t="s">
        <v>269</v>
      </c>
    </row>
    <row r="33" spans="2:23" s="53" customFormat="1" ht="65.25" customHeight="1">
      <c r="B33" s="160" t="s">
        <v>47</v>
      </c>
      <c r="C33" s="754">
        <v>13.75</v>
      </c>
      <c r="D33" s="196">
        <v>13.75</v>
      </c>
      <c r="E33" s="197">
        <v>13.75</v>
      </c>
      <c r="F33" s="196">
        <v>13.75</v>
      </c>
      <c r="G33" s="197">
        <v>13.75</v>
      </c>
      <c r="H33" s="196">
        <v>13.75</v>
      </c>
      <c r="I33" s="197">
        <v>13.75</v>
      </c>
      <c r="J33" s="196">
        <v>13.75</v>
      </c>
      <c r="K33" s="197">
        <v>13.75</v>
      </c>
      <c r="L33" s="196">
        <v>13.75</v>
      </c>
      <c r="M33" s="197">
        <v>13.75</v>
      </c>
      <c r="N33" s="196">
        <v>13.75</v>
      </c>
      <c r="O33" s="197">
        <v>13.75</v>
      </c>
      <c r="P33" s="196">
        <v>13.75</v>
      </c>
      <c r="Q33" s="197">
        <v>13.75</v>
      </c>
      <c r="R33" s="196">
        <v>13.75</v>
      </c>
      <c r="S33" s="197">
        <v>13.75</v>
      </c>
      <c r="T33" s="196">
        <v>13.75</v>
      </c>
      <c r="U33" s="197">
        <v>13</v>
      </c>
      <c r="V33" s="196">
        <v>13</v>
      </c>
      <c r="W33" s="196" t="s">
        <v>269</v>
      </c>
    </row>
    <row r="34" spans="2:23" s="53" customFormat="1" ht="40.5" customHeight="1">
      <c r="B34" s="159"/>
      <c r="C34" s="751"/>
      <c r="D34" s="186"/>
      <c r="E34" s="193"/>
      <c r="F34" s="186"/>
      <c r="G34" s="193"/>
      <c r="H34" s="186"/>
      <c r="I34" s="193"/>
      <c r="J34" s="186"/>
      <c r="K34" s="193"/>
      <c r="L34" s="186"/>
      <c r="M34" s="193"/>
      <c r="N34" s="186"/>
      <c r="O34" s="193"/>
      <c r="P34" s="186"/>
      <c r="Q34" s="193"/>
      <c r="R34" s="186"/>
      <c r="S34" s="193"/>
      <c r="T34" s="186"/>
      <c r="U34" s="193"/>
      <c r="V34" s="186"/>
      <c r="W34" s="198"/>
    </row>
    <row r="35" spans="2:23" ht="45" customHeight="1">
      <c r="B35" s="157" t="s">
        <v>291</v>
      </c>
      <c r="C35" s="751"/>
      <c r="D35" s="186"/>
      <c r="E35" s="193"/>
      <c r="F35" s="186"/>
      <c r="G35" s="193"/>
      <c r="H35" s="186"/>
      <c r="I35" s="193"/>
      <c r="J35" s="186"/>
      <c r="K35" s="193"/>
      <c r="L35" s="186"/>
      <c r="M35" s="193"/>
      <c r="N35" s="186"/>
      <c r="O35" s="193"/>
      <c r="P35" s="186"/>
      <c r="Q35" s="193"/>
      <c r="R35" s="186"/>
      <c r="S35" s="193"/>
      <c r="T35" s="186"/>
      <c r="U35" s="193"/>
      <c r="V35" s="186"/>
      <c r="W35" s="198"/>
    </row>
    <row r="36" spans="2:23" ht="64.5" customHeight="1">
      <c r="B36" s="160" t="s">
        <v>35</v>
      </c>
      <c r="C36" s="754">
        <v>3778.5495000000001</v>
      </c>
      <c r="D36" s="196">
        <v>3743.6995000000002</v>
      </c>
      <c r="E36" s="197">
        <v>3769.3963636363637</v>
      </c>
      <c r="F36" s="196">
        <v>3780.0674999999997</v>
      </c>
      <c r="G36" s="197">
        <v>3749.5589473684217</v>
      </c>
      <c r="H36" s="196">
        <v>3784.7686363636358</v>
      </c>
      <c r="I36" s="197">
        <v>3811.7699999999991</v>
      </c>
      <c r="J36" s="196">
        <v>3823.3540909090912</v>
      </c>
      <c r="K36" s="197">
        <v>3880.9472727272732</v>
      </c>
      <c r="L36" s="196">
        <v>3928.2542857142862</v>
      </c>
      <c r="M36" s="197">
        <v>3956.7566666666671</v>
      </c>
      <c r="N36" s="196">
        <v>3952.6114285714284</v>
      </c>
      <c r="O36" s="197">
        <v>3965.2842857142859</v>
      </c>
      <c r="P36" s="196">
        <v>3972.3594999999996</v>
      </c>
      <c r="Q36" s="197">
        <v>3987.065000000001</v>
      </c>
      <c r="R36" s="196">
        <v>3989.25052631579</v>
      </c>
      <c r="S36" s="197">
        <v>3989.6610000000001</v>
      </c>
      <c r="T36" s="196">
        <v>4025.0514285714285</v>
      </c>
      <c r="U36" s="197">
        <v>4090.04</v>
      </c>
      <c r="V36" s="196">
        <v>4100.8759090909089</v>
      </c>
      <c r="W36" s="196">
        <v>4130.1090909090917</v>
      </c>
    </row>
    <row r="37" spans="2:23" ht="64.5" customHeight="1">
      <c r="B37" s="160" t="s">
        <v>34</v>
      </c>
      <c r="C37" s="754">
        <v>4591.4565000000002</v>
      </c>
      <c r="D37" s="196">
        <v>4515.9769999999999</v>
      </c>
      <c r="E37" s="197">
        <v>4480.0836363636372</v>
      </c>
      <c r="F37" s="196">
        <v>4516.3269999999993</v>
      </c>
      <c r="G37" s="197">
        <v>4542.9899999999989</v>
      </c>
      <c r="H37" s="196">
        <v>4552.3950000000004</v>
      </c>
      <c r="I37" s="197">
        <v>4505.7733333333344</v>
      </c>
      <c r="J37" s="196">
        <v>4495.0122727272728</v>
      </c>
      <c r="K37" s="197">
        <v>4560.6709090909098</v>
      </c>
      <c r="L37" s="196">
        <v>4552.945238095238</v>
      </c>
      <c r="M37" s="197">
        <v>4508.50238095238</v>
      </c>
      <c r="N37" s="196">
        <v>4460.8376190476192</v>
      </c>
      <c r="O37" s="197">
        <v>4483.3552380952387</v>
      </c>
      <c r="P37" s="196">
        <v>4496.3270000000002</v>
      </c>
      <c r="Q37" s="197">
        <v>4386.2304545454544</v>
      </c>
      <c r="R37" s="196">
        <v>4310.50052631579</v>
      </c>
      <c r="S37" s="197">
        <v>4206.0674999999992</v>
      </c>
      <c r="T37" s="196">
        <v>4246.0695238095232</v>
      </c>
      <c r="U37" s="197">
        <v>4161.5485714285705</v>
      </c>
      <c r="V37" s="196">
        <v>4141.3477272727278</v>
      </c>
      <c r="W37" s="196">
        <v>4074.8449999999998</v>
      </c>
    </row>
    <row r="38" spans="2:23" ht="64.5" customHeight="1" thickBot="1">
      <c r="B38" s="162" t="s">
        <v>36</v>
      </c>
      <c r="C38" s="755">
        <v>5450.8125</v>
      </c>
      <c r="D38" s="199">
        <v>5391.3180000000011</v>
      </c>
      <c r="E38" s="200">
        <v>5385.6081818181819</v>
      </c>
      <c r="F38" s="199">
        <v>5402.2775000000011</v>
      </c>
      <c r="G38" s="200">
        <v>5399.03</v>
      </c>
      <c r="H38" s="199">
        <v>5435.994545454545</v>
      </c>
      <c r="I38" s="200">
        <v>5426.7499999999991</v>
      </c>
      <c r="J38" s="199">
        <v>5436.6386363636375</v>
      </c>
      <c r="K38" s="200">
        <v>5517.4854545454546</v>
      </c>
      <c r="L38" s="199">
        <v>5547.6957142857127</v>
      </c>
      <c r="M38" s="200">
        <v>5552.4195238095235</v>
      </c>
      <c r="N38" s="199">
        <v>5526.431428571429</v>
      </c>
      <c r="O38" s="200">
        <v>5553.4242857142863</v>
      </c>
      <c r="P38" s="199">
        <v>5565.2929999999997</v>
      </c>
      <c r="Q38" s="200">
        <v>5514.8813636363639</v>
      </c>
      <c r="R38" s="199">
        <v>5449.6321052631592</v>
      </c>
      <c r="S38" s="200">
        <v>5352.5489999999991</v>
      </c>
      <c r="T38" s="199">
        <v>5387.8314285714287</v>
      </c>
      <c r="U38" s="200">
        <v>5389.223809523809</v>
      </c>
      <c r="V38" s="199">
        <v>5393.4372727272721</v>
      </c>
      <c r="W38" s="199">
        <v>5335.3650000000007</v>
      </c>
    </row>
    <row r="39" spans="2:23" s="18" customFormat="1" ht="42.75" customHeight="1">
      <c r="B39" s="87" t="s">
        <v>295</v>
      </c>
      <c r="C39" s="21"/>
      <c r="D39" s="22"/>
      <c r="E39" s="22"/>
      <c r="F39" s="22"/>
      <c r="G39" s="22"/>
      <c r="H39" s="22"/>
      <c r="I39" s="21"/>
      <c r="J39" s="23"/>
      <c r="K39" s="24"/>
      <c r="L39" s="24"/>
      <c r="M39" s="24"/>
      <c r="N39" s="25"/>
      <c r="O39" s="25"/>
      <c r="P39" s="25"/>
      <c r="Q39" s="25"/>
      <c r="R39" s="25"/>
      <c r="S39" s="25"/>
      <c r="T39" s="25"/>
      <c r="U39" s="97" t="s">
        <v>330</v>
      </c>
      <c r="V39" s="97"/>
      <c r="W39" s="97" t="s">
        <v>214</v>
      </c>
    </row>
  </sheetData>
  <mergeCells count="3">
    <mergeCell ref="B1:W1"/>
    <mergeCell ref="B3:B5"/>
    <mergeCell ref="C3:W3"/>
  </mergeCells>
  <printOptions horizontalCentered="1" verticalCentered="1"/>
  <pageMargins left="0" right="0" top="0.78740157480314965" bottom="0.39370078740157483" header="0" footer="0"/>
  <pageSetup paperSize="9" scale="14" firstPageNumber="35" orientation="landscape" useFirstPageNumber="1" r:id="rId1"/>
  <headerFooter>
    <oddHeader>&amp;L&amp;G&amp;R&amp;G</oddHeader>
    <oddFooter>&amp;C&amp;"Arial Black,Normal"&amp;65&amp;K03+000&amp;P&amp;R&amp;"Arial Black,Gras"&amp;65&amp;K03+000Janvier 2024 | N°53&amp;G</oddFoot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euil23">
    <tabColor rgb="FF00B0F0"/>
  </sheetPr>
  <dimension ref="A1:T34"/>
  <sheetViews>
    <sheetView zoomScale="70" zoomScaleNormal="70" zoomScaleSheetLayoutView="100" zoomScalePageLayoutView="90" workbookViewId="0">
      <selection activeCell="B32" sqref="B32:C32"/>
    </sheetView>
  </sheetViews>
  <sheetFormatPr baseColWidth="10" defaultColWidth="8.33203125" defaultRowHeight="12.75" customHeight="1"/>
  <cols>
    <col min="1" max="1" width="1.33203125" style="299" customWidth="1"/>
    <col min="2" max="2" width="7.5546875" style="33" customWidth="1"/>
    <col min="3" max="3" width="11.88671875" style="33" customWidth="1"/>
    <col min="4" max="4" width="9.6640625" style="33" customWidth="1"/>
    <col min="5" max="5" width="2" style="33" customWidth="1"/>
    <col min="6" max="6" width="10.5546875" style="33" customWidth="1"/>
    <col min="7" max="7" width="2.33203125" style="33" customWidth="1"/>
    <col min="8" max="8" width="9.6640625" style="33" customWidth="1"/>
    <col min="9" max="9" width="2.33203125" style="33" customWidth="1"/>
    <col min="10" max="10" width="8.6640625" style="33" customWidth="1"/>
    <col min="11" max="11" width="2.33203125" style="33" customWidth="1"/>
    <col min="12" max="12" width="9.44140625" style="33" customWidth="1"/>
    <col min="13" max="13" width="2.44140625" style="33" customWidth="1"/>
    <col min="14" max="14" width="8.5546875" style="33" customWidth="1"/>
    <col min="15" max="15" width="2.33203125" style="33" customWidth="1"/>
    <col min="16" max="16" width="11.44140625" style="33" customWidth="1"/>
    <col min="17" max="17" width="1.44140625" style="33" customWidth="1"/>
    <col min="18" max="18" width="10.6640625" style="33" customWidth="1"/>
    <col min="19" max="19" width="1.6640625" style="33" customWidth="1"/>
    <col min="20" max="16384" width="8.33203125" style="33"/>
  </cols>
  <sheetData>
    <row r="1" spans="1:20" ht="27.75" customHeight="1">
      <c r="B1" s="960" t="s">
        <v>436</v>
      </c>
      <c r="C1" s="960"/>
      <c r="D1" s="960"/>
      <c r="E1" s="960"/>
      <c r="F1" s="960"/>
      <c r="G1" s="960"/>
      <c r="H1" s="960"/>
      <c r="I1" s="960"/>
      <c r="J1" s="960"/>
      <c r="K1" s="960"/>
      <c r="L1" s="960"/>
      <c r="M1" s="960"/>
      <c r="N1" s="960"/>
      <c r="O1" s="960"/>
      <c r="P1" s="960"/>
      <c r="Q1" s="960"/>
      <c r="R1" s="960"/>
      <c r="S1" s="960"/>
    </row>
    <row r="2" spans="1:20" ht="12.75" customHeight="1" thickBot="1">
      <c r="B2" s="961"/>
      <c r="C2" s="961"/>
      <c r="D2" s="961"/>
      <c r="E2" s="961"/>
      <c r="F2" s="961"/>
      <c r="G2" s="961"/>
      <c r="H2" s="961"/>
      <c r="I2" s="961"/>
      <c r="J2" s="961"/>
      <c r="K2" s="961"/>
      <c r="L2" s="961"/>
      <c r="M2" s="961"/>
      <c r="N2" s="961"/>
      <c r="O2" s="961"/>
      <c r="P2" s="961"/>
      <c r="Q2" s="961"/>
      <c r="R2" s="961"/>
      <c r="S2" s="961"/>
    </row>
    <row r="3" spans="1:20" ht="12.75" customHeight="1" thickBot="1">
      <c r="B3" s="833" t="s">
        <v>6</v>
      </c>
      <c r="C3" s="848"/>
      <c r="D3" s="957" t="s">
        <v>137</v>
      </c>
      <c r="E3" s="958"/>
      <c r="F3" s="958"/>
      <c r="G3" s="958"/>
      <c r="H3" s="958"/>
      <c r="I3" s="958"/>
      <c r="J3" s="958"/>
      <c r="K3" s="958"/>
      <c r="L3" s="958"/>
      <c r="M3" s="958"/>
      <c r="N3" s="958"/>
      <c r="O3" s="958"/>
      <c r="P3" s="958"/>
      <c r="Q3" s="958"/>
      <c r="R3" s="958"/>
      <c r="S3" s="959"/>
    </row>
    <row r="4" spans="1:20" ht="42.75" customHeight="1" thickBot="1">
      <c r="B4" s="840"/>
      <c r="C4" s="869"/>
      <c r="D4" s="963" t="s">
        <v>94</v>
      </c>
      <c r="E4" s="822"/>
      <c r="F4" s="820" t="s">
        <v>95</v>
      </c>
      <c r="G4" s="821"/>
      <c r="H4" s="822" t="s">
        <v>138</v>
      </c>
      <c r="I4" s="822"/>
      <c r="J4" s="820" t="s">
        <v>139</v>
      </c>
      <c r="K4" s="821"/>
      <c r="L4" s="820" t="s">
        <v>105</v>
      </c>
      <c r="M4" s="822"/>
      <c r="N4" s="820" t="s">
        <v>445</v>
      </c>
      <c r="O4" s="822"/>
      <c r="P4" s="820" t="s">
        <v>337</v>
      </c>
      <c r="Q4" s="821"/>
      <c r="R4" s="822" t="s">
        <v>140</v>
      </c>
      <c r="S4" s="962"/>
    </row>
    <row r="5" spans="1:20" ht="13.2">
      <c r="A5" s="299">
        <v>23</v>
      </c>
      <c r="B5" s="846">
        <v>44757</v>
      </c>
      <c r="C5" s="854"/>
      <c r="D5" s="609">
        <v>1092160.1035639993</v>
      </c>
      <c r="E5" s="610">
        <v>0</v>
      </c>
      <c r="F5" s="611">
        <v>152924.20046600001</v>
      </c>
      <c r="G5" s="612">
        <v>0</v>
      </c>
      <c r="H5" s="613">
        <v>938.35998700000005</v>
      </c>
      <c r="I5" s="610">
        <v>0</v>
      </c>
      <c r="J5" s="611">
        <v>31525.255048000003</v>
      </c>
      <c r="K5" s="612">
        <v>0</v>
      </c>
      <c r="L5" s="613">
        <v>0</v>
      </c>
      <c r="M5" s="612">
        <v>0</v>
      </c>
      <c r="N5" s="611">
        <v>65634.577067999999</v>
      </c>
      <c r="O5" s="614">
        <v>0</v>
      </c>
      <c r="P5" s="611">
        <v>473368.31482199999</v>
      </c>
      <c r="Q5" s="614">
        <v>0</v>
      </c>
      <c r="R5" s="613">
        <v>330201.64123799972</v>
      </c>
      <c r="S5" s="615">
        <v>0</v>
      </c>
      <c r="T5" s="616"/>
    </row>
    <row r="6" spans="1:20" ht="13.2">
      <c r="A6" s="299">
        <v>22</v>
      </c>
      <c r="B6" s="846">
        <v>44788</v>
      </c>
      <c r="C6" s="854"/>
      <c r="D6" s="617">
        <v>1050652.1078480002</v>
      </c>
      <c r="E6" s="340">
        <v>0</v>
      </c>
      <c r="F6" s="618">
        <v>127833.05343499998</v>
      </c>
      <c r="G6" s="342">
        <v>0</v>
      </c>
      <c r="H6" s="498">
        <v>0.41768100000000002</v>
      </c>
      <c r="I6" s="340">
        <v>0</v>
      </c>
      <c r="J6" s="618">
        <v>19480.567055</v>
      </c>
      <c r="K6" s="342">
        <v>0</v>
      </c>
      <c r="L6" s="498">
        <v>6.641718</v>
      </c>
      <c r="M6" s="342">
        <v>0</v>
      </c>
      <c r="N6" s="772">
        <v>56922.485483000004</v>
      </c>
      <c r="O6" s="619">
        <v>0</v>
      </c>
      <c r="P6" s="618">
        <v>452166.32532699994</v>
      </c>
      <c r="Q6" s="619">
        <v>0</v>
      </c>
      <c r="R6" s="498">
        <v>280484.33759199985</v>
      </c>
      <c r="S6" s="346">
        <v>0</v>
      </c>
      <c r="T6" s="616"/>
    </row>
    <row r="7" spans="1:20" ht="13.2">
      <c r="A7" s="299">
        <v>21</v>
      </c>
      <c r="B7" s="846">
        <v>44819</v>
      </c>
      <c r="C7" s="854"/>
      <c r="D7" s="617">
        <v>1118555.379064</v>
      </c>
      <c r="E7" s="340">
        <v>0</v>
      </c>
      <c r="F7" s="618">
        <v>116369.68458499995</v>
      </c>
      <c r="G7" s="342">
        <v>0</v>
      </c>
      <c r="H7" s="498">
        <v>0.32804899999999998</v>
      </c>
      <c r="I7" s="340">
        <v>0</v>
      </c>
      <c r="J7" s="618">
        <v>20049.555167999999</v>
      </c>
      <c r="K7" s="342">
        <v>0</v>
      </c>
      <c r="L7" s="498">
        <v>9.5885059999999989</v>
      </c>
      <c r="M7" s="342">
        <v>0</v>
      </c>
      <c r="N7" s="772">
        <v>34434.386914000002</v>
      </c>
      <c r="O7" s="619">
        <v>0</v>
      </c>
      <c r="P7" s="618">
        <v>609681.66512300004</v>
      </c>
      <c r="Q7" s="619">
        <v>0</v>
      </c>
      <c r="R7" s="498">
        <v>260838.76194099977</v>
      </c>
      <c r="S7" s="346">
        <v>0</v>
      </c>
      <c r="T7" s="616"/>
    </row>
    <row r="8" spans="1:20" ht="11.25" customHeight="1">
      <c r="A8" s="299">
        <v>20</v>
      </c>
      <c r="B8" s="846">
        <v>44849</v>
      </c>
      <c r="C8" s="854"/>
      <c r="D8" s="617">
        <v>933111.9367860005</v>
      </c>
      <c r="E8" s="340">
        <v>0</v>
      </c>
      <c r="F8" s="618">
        <v>97462.22006599998</v>
      </c>
      <c r="G8" s="342">
        <v>0</v>
      </c>
      <c r="H8" s="498">
        <v>3.1637589999999998</v>
      </c>
      <c r="I8" s="340">
        <v>0</v>
      </c>
      <c r="J8" s="618">
        <v>16801.460023</v>
      </c>
      <c r="K8" s="342">
        <v>0</v>
      </c>
      <c r="L8" s="498">
        <v>1.6324000000000002E-2</v>
      </c>
      <c r="M8" s="342">
        <v>0</v>
      </c>
      <c r="N8" s="772">
        <v>10959.804066000001</v>
      </c>
      <c r="O8" s="619">
        <v>0</v>
      </c>
      <c r="P8" s="618">
        <v>413241.52696599998</v>
      </c>
      <c r="Q8" s="619">
        <v>0</v>
      </c>
      <c r="R8" s="498">
        <v>272997.7155200002</v>
      </c>
      <c r="S8" s="346">
        <v>0</v>
      </c>
      <c r="T8" s="616"/>
    </row>
    <row r="9" spans="1:20" ht="11.25" customHeight="1">
      <c r="A9" s="299">
        <v>19</v>
      </c>
      <c r="B9" s="846">
        <v>44880</v>
      </c>
      <c r="C9" s="854"/>
      <c r="D9" s="617">
        <v>896027.3000619997</v>
      </c>
      <c r="E9" s="340">
        <v>0</v>
      </c>
      <c r="F9" s="618">
        <v>201775.83827099984</v>
      </c>
      <c r="G9" s="342">
        <v>0</v>
      </c>
      <c r="H9" s="498">
        <v>31058.271867000003</v>
      </c>
      <c r="I9" s="340">
        <v>0</v>
      </c>
      <c r="J9" s="618">
        <v>31737.171625999999</v>
      </c>
      <c r="K9" s="342">
        <v>0</v>
      </c>
      <c r="L9" s="498">
        <v>0</v>
      </c>
      <c r="M9" s="342">
        <v>0</v>
      </c>
      <c r="N9" s="772">
        <v>11085.113164</v>
      </c>
      <c r="O9" s="619">
        <v>0</v>
      </c>
      <c r="P9" s="618">
        <v>299134.06442399998</v>
      </c>
      <c r="Q9" s="619">
        <v>0</v>
      </c>
      <c r="R9" s="498">
        <v>283818.67826199951</v>
      </c>
      <c r="S9" s="346">
        <v>0</v>
      </c>
      <c r="T9" s="616"/>
    </row>
    <row r="10" spans="1:20" ht="11.25" customHeight="1">
      <c r="A10" s="299">
        <v>18</v>
      </c>
      <c r="B10" s="846">
        <v>44910</v>
      </c>
      <c r="C10" s="854"/>
      <c r="D10" s="617">
        <v>1564951.6632550005</v>
      </c>
      <c r="E10" s="340">
        <v>0</v>
      </c>
      <c r="F10" s="618">
        <v>536238.87291100028</v>
      </c>
      <c r="G10" s="342">
        <v>0</v>
      </c>
      <c r="H10" s="498">
        <v>125272.16646899996</v>
      </c>
      <c r="I10" s="340">
        <v>0</v>
      </c>
      <c r="J10" s="618">
        <v>38005.871206000003</v>
      </c>
      <c r="K10" s="342">
        <v>0</v>
      </c>
      <c r="L10" s="498">
        <v>11.577640000000001</v>
      </c>
      <c r="M10" s="342">
        <v>0</v>
      </c>
      <c r="N10" s="772">
        <v>270026.67553599994</v>
      </c>
      <c r="O10" s="619">
        <v>0</v>
      </c>
      <c r="P10" s="618">
        <v>522011.84101899993</v>
      </c>
      <c r="Q10" s="619">
        <v>0</v>
      </c>
      <c r="R10" s="498">
        <v>380553.06308499986</v>
      </c>
      <c r="S10" s="346">
        <v>0</v>
      </c>
      <c r="T10" s="616"/>
    </row>
    <row r="11" spans="1:20" ht="11.25" customHeight="1">
      <c r="A11" s="299">
        <v>17</v>
      </c>
      <c r="B11" s="846">
        <v>44941</v>
      </c>
      <c r="C11" s="854"/>
      <c r="D11" s="617">
        <v>1355033.5148529997</v>
      </c>
      <c r="E11" s="340">
        <v>0</v>
      </c>
      <c r="F11" s="618">
        <v>412937.08126899978</v>
      </c>
      <c r="G11" s="342">
        <v>0</v>
      </c>
      <c r="H11" s="498">
        <v>163725.01730200002</v>
      </c>
      <c r="I11" s="340">
        <v>0</v>
      </c>
      <c r="J11" s="618">
        <v>34458.797028999994</v>
      </c>
      <c r="K11" s="342">
        <v>0</v>
      </c>
      <c r="L11" s="498">
        <v>0.88510999999999995</v>
      </c>
      <c r="M11" s="342">
        <v>0</v>
      </c>
      <c r="N11" s="772">
        <v>170534.74839599998</v>
      </c>
      <c r="O11" s="619">
        <v>0</v>
      </c>
      <c r="P11" s="618">
        <v>593142.34462700004</v>
      </c>
      <c r="Q11" s="619">
        <v>0</v>
      </c>
      <c r="R11" s="498">
        <v>259772.32593999978</v>
      </c>
      <c r="S11" s="346">
        <v>0</v>
      </c>
      <c r="T11" s="616"/>
    </row>
    <row r="12" spans="1:20" ht="11.25" customHeight="1">
      <c r="A12" s="299">
        <v>16</v>
      </c>
      <c r="B12" s="846">
        <v>44972</v>
      </c>
      <c r="C12" s="854"/>
      <c r="D12" s="617">
        <v>1217505.7536510001</v>
      </c>
      <c r="E12" s="340">
        <v>0</v>
      </c>
      <c r="F12" s="618">
        <v>447622.68053799967</v>
      </c>
      <c r="G12" s="342">
        <v>0</v>
      </c>
      <c r="H12" s="498">
        <v>209726.98690099997</v>
      </c>
      <c r="I12" s="340">
        <v>0</v>
      </c>
      <c r="J12" s="618">
        <v>38034.386780000001</v>
      </c>
      <c r="K12" s="342">
        <v>0</v>
      </c>
      <c r="L12" s="498">
        <v>0</v>
      </c>
      <c r="M12" s="342">
        <v>0</v>
      </c>
      <c r="N12" s="772">
        <v>147796.52760100004</v>
      </c>
      <c r="O12" s="619">
        <v>0</v>
      </c>
      <c r="P12" s="618">
        <v>383594.30636700004</v>
      </c>
      <c r="Q12" s="619">
        <v>0</v>
      </c>
      <c r="R12" s="498">
        <v>314147.06059099984</v>
      </c>
      <c r="S12" s="346">
        <v>0</v>
      </c>
      <c r="T12" s="616"/>
    </row>
    <row r="13" spans="1:20" ht="11.25" customHeight="1">
      <c r="A13" s="299">
        <v>15</v>
      </c>
      <c r="B13" s="846">
        <v>45000</v>
      </c>
      <c r="C13" s="854"/>
      <c r="D13" s="617">
        <v>1259557.2872879992</v>
      </c>
      <c r="E13" s="340">
        <v>0</v>
      </c>
      <c r="F13" s="618">
        <v>457324.97896899993</v>
      </c>
      <c r="G13" s="342">
        <v>0</v>
      </c>
      <c r="H13" s="498">
        <v>252677.345375</v>
      </c>
      <c r="I13" s="340">
        <v>0</v>
      </c>
      <c r="J13" s="618">
        <v>23116.054493000003</v>
      </c>
      <c r="K13" s="342">
        <v>0</v>
      </c>
      <c r="L13" s="498">
        <v>0</v>
      </c>
      <c r="M13" s="342">
        <v>0</v>
      </c>
      <c r="N13" s="772">
        <v>134608.94937799999</v>
      </c>
      <c r="O13" s="619">
        <v>0</v>
      </c>
      <c r="P13" s="618">
        <v>446842.53529299994</v>
      </c>
      <c r="Q13" s="619">
        <v>0</v>
      </c>
      <c r="R13" s="498">
        <v>273413.7568509999</v>
      </c>
      <c r="S13" s="346">
        <v>0</v>
      </c>
      <c r="T13" s="616"/>
    </row>
    <row r="14" spans="1:20" ht="12.75" customHeight="1">
      <c r="A14" s="299">
        <v>14</v>
      </c>
      <c r="B14" s="846">
        <v>45031</v>
      </c>
      <c r="C14" s="854"/>
      <c r="D14" s="617">
        <v>1254591.1323549992</v>
      </c>
      <c r="E14" s="340">
        <v>0</v>
      </c>
      <c r="F14" s="618">
        <v>368216.07621100009</v>
      </c>
      <c r="G14" s="342">
        <v>0</v>
      </c>
      <c r="H14" s="498">
        <v>176399.57748900005</v>
      </c>
      <c r="I14" s="340">
        <v>0</v>
      </c>
      <c r="J14" s="618">
        <v>54226.517216</v>
      </c>
      <c r="K14" s="342">
        <v>0</v>
      </c>
      <c r="L14" s="498">
        <v>0</v>
      </c>
      <c r="M14" s="342">
        <v>0</v>
      </c>
      <c r="N14" s="772">
        <v>80031.559801999989</v>
      </c>
      <c r="O14" s="619">
        <v>0</v>
      </c>
      <c r="P14" s="618">
        <v>548957.86395899998</v>
      </c>
      <c r="Q14" s="619">
        <v>0</v>
      </c>
      <c r="R14" s="498">
        <v>298716.30745700019</v>
      </c>
      <c r="S14" s="346">
        <v>0</v>
      </c>
      <c r="T14" s="616"/>
    </row>
    <row r="15" spans="1:20" ht="12.75" customHeight="1">
      <c r="A15" s="299">
        <v>13</v>
      </c>
      <c r="B15" s="846">
        <v>45061</v>
      </c>
      <c r="C15" s="854"/>
      <c r="D15" s="617">
        <v>1328187.6067039978</v>
      </c>
      <c r="E15" s="340">
        <v>0</v>
      </c>
      <c r="F15" s="618">
        <v>381603.61128999991</v>
      </c>
      <c r="G15" s="342">
        <v>0</v>
      </c>
      <c r="H15" s="498">
        <v>110542.031701</v>
      </c>
      <c r="I15" s="340">
        <v>0</v>
      </c>
      <c r="J15" s="618">
        <v>60241.839517</v>
      </c>
      <c r="K15" s="342">
        <v>0</v>
      </c>
      <c r="L15" s="498">
        <v>0</v>
      </c>
      <c r="M15" s="342">
        <v>0</v>
      </c>
      <c r="N15" s="772">
        <v>143787.69848799997</v>
      </c>
      <c r="O15" s="619">
        <v>0</v>
      </c>
      <c r="P15" s="618">
        <v>481983.22559199994</v>
      </c>
      <c r="Q15" s="619">
        <v>0</v>
      </c>
      <c r="R15" s="498">
        <v>297100.06510000001</v>
      </c>
      <c r="S15" s="346">
        <v>0</v>
      </c>
      <c r="T15" s="616"/>
    </row>
    <row r="16" spans="1:20" ht="12.75" customHeight="1">
      <c r="A16" s="299">
        <v>12</v>
      </c>
      <c r="B16" s="846">
        <v>45092</v>
      </c>
      <c r="C16" s="854"/>
      <c r="D16" s="617">
        <v>1485801.3253910027</v>
      </c>
      <c r="E16" s="340">
        <v>0</v>
      </c>
      <c r="F16" s="618">
        <v>280157.69210600021</v>
      </c>
      <c r="G16" s="342">
        <v>0</v>
      </c>
      <c r="H16" s="498">
        <v>69868.987764999998</v>
      </c>
      <c r="I16" s="340">
        <v>0</v>
      </c>
      <c r="J16" s="618">
        <v>79699.665470000007</v>
      </c>
      <c r="K16" s="342">
        <v>0</v>
      </c>
      <c r="L16" s="498">
        <v>0</v>
      </c>
      <c r="M16" s="342">
        <v>0</v>
      </c>
      <c r="N16" s="772">
        <v>52702.540096000019</v>
      </c>
      <c r="O16" s="619">
        <v>0</v>
      </c>
      <c r="P16" s="618">
        <v>462911.39891200012</v>
      </c>
      <c r="Q16" s="619">
        <v>0</v>
      </c>
      <c r="R16" s="498">
        <v>350316.36239000002</v>
      </c>
      <c r="S16" s="346">
        <v>0</v>
      </c>
      <c r="T16" s="616"/>
    </row>
    <row r="17" spans="1:19" ht="12.75" customHeight="1">
      <c r="A17" s="299">
        <v>11</v>
      </c>
      <c r="B17" s="846">
        <v>45122</v>
      </c>
      <c r="C17" s="854"/>
      <c r="D17" s="617">
        <v>1239927.1909119987</v>
      </c>
      <c r="E17" s="340">
        <v>0</v>
      </c>
      <c r="F17" s="618">
        <v>250652.99207900002</v>
      </c>
      <c r="G17" s="342">
        <v>0</v>
      </c>
      <c r="H17" s="498">
        <v>115744.861972</v>
      </c>
      <c r="I17" s="340">
        <v>0</v>
      </c>
      <c r="J17" s="618">
        <v>34941.392627000001</v>
      </c>
      <c r="K17" s="342">
        <v>0</v>
      </c>
      <c r="L17" s="498">
        <v>1233.4395070000003</v>
      </c>
      <c r="M17" s="342">
        <v>0</v>
      </c>
      <c r="N17" s="772">
        <v>27616.545452000006</v>
      </c>
      <c r="O17" s="619">
        <v>0</v>
      </c>
      <c r="P17" s="618">
        <v>513806.29703799996</v>
      </c>
      <c r="Q17" s="619">
        <v>0</v>
      </c>
      <c r="R17" s="498">
        <v>347720.24437299988</v>
      </c>
      <c r="S17" s="346">
        <v>0</v>
      </c>
    </row>
    <row r="18" spans="1:19" ht="12.75" customHeight="1">
      <c r="A18" s="299">
        <v>10</v>
      </c>
      <c r="B18" s="846">
        <v>45153</v>
      </c>
      <c r="C18" s="854"/>
      <c r="D18" s="617">
        <v>1149927.2603339993</v>
      </c>
      <c r="E18" s="340">
        <v>0</v>
      </c>
      <c r="F18" s="618">
        <v>169574.17321299977</v>
      </c>
      <c r="G18" s="342">
        <v>0</v>
      </c>
      <c r="H18" s="498">
        <v>73511.333161999981</v>
      </c>
      <c r="I18" s="340">
        <v>0</v>
      </c>
      <c r="J18" s="618">
        <v>25122.236700999998</v>
      </c>
      <c r="K18" s="342">
        <v>0</v>
      </c>
      <c r="L18" s="498">
        <v>0</v>
      </c>
      <c r="M18" s="342">
        <v>0</v>
      </c>
      <c r="N18" s="772">
        <v>7933.6590850000002</v>
      </c>
      <c r="O18" s="619">
        <v>0</v>
      </c>
      <c r="P18" s="618">
        <v>561381.6076189999</v>
      </c>
      <c r="Q18" s="619">
        <v>0</v>
      </c>
      <c r="R18" s="498">
        <v>287468.30096400029</v>
      </c>
      <c r="S18" s="346">
        <v>0</v>
      </c>
    </row>
    <row r="19" spans="1:19" ht="12.75" customHeight="1">
      <c r="A19" s="299">
        <v>9</v>
      </c>
      <c r="B19" s="846">
        <v>45184</v>
      </c>
      <c r="C19" s="854"/>
      <c r="D19" s="617">
        <v>1249304.3845890001</v>
      </c>
      <c r="E19" s="340">
        <v>0</v>
      </c>
      <c r="F19" s="618">
        <v>129004.81900600002</v>
      </c>
      <c r="G19" s="342">
        <v>0</v>
      </c>
      <c r="H19" s="498">
        <v>3864.791663</v>
      </c>
      <c r="I19" s="340">
        <v>0</v>
      </c>
      <c r="J19" s="618">
        <v>19333.901617000003</v>
      </c>
      <c r="K19" s="342">
        <v>0</v>
      </c>
      <c r="L19" s="498">
        <v>26.556260000000002</v>
      </c>
      <c r="M19" s="342">
        <v>0</v>
      </c>
      <c r="N19" s="772">
        <v>4010.4265939999996</v>
      </c>
      <c r="O19" s="619">
        <v>0</v>
      </c>
      <c r="P19" s="618">
        <v>434259.64439800003</v>
      </c>
      <c r="Q19" s="619">
        <v>0</v>
      </c>
      <c r="R19" s="498">
        <v>280320.11820700002</v>
      </c>
      <c r="S19" s="346">
        <v>0</v>
      </c>
    </row>
    <row r="20" spans="1:19" ht="12.75" customHeight="1">
      <c r="A20" s="299">
        <v>8</v>
      </c>
      <c r="B20" s="846">
        <v>45214</v>
      </c>
      <c r="C20" s="854"/>
      <c r="D20" s="617">
        <v>962238.18282300071</v>
      </c>
      <c r="E20" s="340">
        <v>0</v>
      </c>
      <c r="F20" s="618">
        <v>121408.13091600004</v>
      </c>
      <c r="G20" s="342">
        <v>0</v>
      </c>
      <c r="H20" s="498">
        <v>1.0998779999999999</v>
      </c>
      <c r="I20" s="340">
        <v>0</v>
      </c>
      <c r="J20" s="618">
        <v>5861.4292350000005</v>
      </c>
      <c r="K20" s="342">
        <v>0</v>
      </c>
      <c r="L20" s="498">
        <v>1.714202</v>
      </c>
      <c r="M20" s="342">
        <v>0</v>
      </c>
      <c r="N20" s="772">
        <v>5144.9377470000009</v>
      </c>
      <c r="O20" s="619">
        <v>0</v>
      </c>
      <c r="P20" s="618">
        <v>477548.73814200005</v>
      </c>
      <c r="Q20" s="619">
        <v>0</v>
      </c>
      <c r="R20" s="498">
        <v>260247.17940300002</v>
      </c>
      <c r="S20" s="346">
        <v>0</v>
      </c>
    </row>
    <row r="21" spans="1:19" ht="12.75" customHeight="1">
      <c r="A21" s="299">
        <v>7</v>
      </c>
      <c r="B21" s="846">
        <v>45245</v>
      </c>
      <c r="C21" s="854"/>
      <c r="D21" s="617">
        <v>860858.90943800169</v>
      </c>
      <c r="E21" s="340">
        <v>0</v>
      </c>
      <c r="F21" s="618">
        <v>281758.97577500012</v>
      </c>
      <c r="G21" s="342">
        <v>0</v>
      </c>
      <c r="H21" s="498">
        <v>1.113129</v>
      </c>
      <c r="I21" s="340">
        <v>0</v>
      </c>
      <c r="J21" s="618">
        <v>24924.688696000001</v>
      </c>
      <c r="K21" s="342">
        <v>0</v>
      </c>
      <c r="L21" s="498">
        <v>80.518197999999998</v>
      </c>
      <c r="M21" s="342">
        <v>0</v>
      </c>
      <c r="N21" s="772">
        <v>109597.13135800001</v>
      </c>
      <c r="O21" s="619">
        <v>0</v>
      </c>
      <c r="P21" s="618">
        <v>152625.305215</v>
      </c>
      <c r="Q21" s="619">
        <v>0</v>
      </c>
      <c r="R21" s="498">
        <v>289515.70709200029</v>
      </c>
      <c r="S21" s="346">
        <v>0</v>
      </c>
    </row>
    <row r="22" spans="1:19" ht="12.75" customHeight="1">
      <c r="A22" s="299">
        <v>6</v>
      </c>
      <c r="B22" s="846">
        <v>45275</v>
      </c>
      <c r="C22" s="854"/>
      <c r="D22" s="617">
        <v>1420461.3998319993</v>
      </c>
      <c r="E22" s="340">
        <v>0</v>
      </c>
      <c r="F22" s="618">
        <v>399651.91409400001</v>
      </c>
      <c r="G22" s="342">
        <v>0</v>
      </c>
      <c r="H22" s="498">
        <v>30909.195214000003</v>
      </c>
      <c r="I22" s="340">
        <v>0</v>
      </c>
      <c r="J22" s="618">
        <v>29560.508667999999</v>
      </c>
      <c r="K22" s="342">
        <v>0</v>
      </c>
      <c r="L22" s="498">
        <v>0.79753200000000002</v>
      </c>
      <c r="M22" s="342">
        <v>0</v>
      </c>
      <c r="N22" s="772">
        <v>232863.43421200002</v>
      </c>
      <c r="O22" s="619">
        <v>0</v>
      </c>
      <c r="P22" s="618">
        <v>535446.2755799999</v>
      </c>
      <c r="Q22" s="619">
        <v>0</v>
      </c>
      <c r="R22" s="498">
        <v>325429.43077900005</v>
      </c>
      <c r="S22" s="346">
        <v>0</v>
      </c>
    </row>
    <row r="23" spans="1:19" ht="12.75" customHeight="1">
      <c r="A23" s="299">
        <v>5</v>
      </c>
      <c r="B23" s="846">
        <v>45306</v>
      </c>
      <c r="C23" s="854"/>
      <c r="D23" s="617">
        <v>976655.51500999997</v>
      </c>
      <c r="E23" s="340">
        <v>0</v>
      </c>
      <c r="F23" s="618">
        <v>305181.40232799988</v>
      </c>
      <c r="G23" s="342">
        <v>0</v>
      </c>
      <c r="H23" s="498">
        <v>80363.86701799999</v>
      </c>
      <c r="I23" s="340">
        <v>0</v>
      </c>
      <c r="J23" s="618">
        <v>19578.108832999998</v>
      </c>
      <c r="K23" s="342">
        <v>0</v>
      </c>
      <c r="L23" s="498">
        <v>0</v>
      </c>
      <c r="M23" s="342">
        <v>0</v>
      </c>
      <c r="N23" s="772">
        <v>165593.07281400007</v>
      </c>
      <c r="O23" s="619">
        <v>0</v>
      </c>
      <c r="P23" s="618">
        <v>298465.14011799998</v>
      </c>
      <c r="Q23" s="619">
        <v>0</v>
      </c>
      <c r="R23" s="498">
        <v>256447.588212</v>
      </c>
      <c r="S23" s="346">
        <v>0</v>
      </c>
    </row>
    <row r="24" spans="1:19" ht="12.75" customHeight="1">
      <c r="A24" s="299">
        <v>4</v>
      </c>
      <c r="B24" s="846">
        <v>45337</v>
      </c>
      <c r="C24" s="854"/>
      <c r="D24" s="617">
        <v>984400.31977899931</v>
      </c>
      <c r="E24" s="340">
        <v>0</v>
      </c>
      <c r="F24" s="618">
        <v>343439.13785200007</v>
      </c>
      <c r="G24" s="342">
        <v>0</v>
      </c>
      <c r="H24" s="498">
        <v>100231.31885900004</v>
      </c>
      <c r="I24" s="340">
        <v>0</v>
      </c>
      <c r="J24" s="618">
        <v>25864.123561</v>
      </c>
      <c r="K24" s="342">
        <v>0</v>
      </c>
      <c r="L24" s="498">
        <v>0</v>
      </c>
      <c r="M24" s="342">
        <v>0</v>
      </c>
      <c r="N24" s="772">
        <v>166827.10018700006</v>
      </c>
      <c r="O24" s="619">
        <v>0</v>
      </c>
      <c r="P24" s="618">
        <v>209304.51921299996</v>
      </c>
      <c r="Q24" s="619">
        <v>0</v>
      </c>
      <c r="R24" s="498">
        <v>292462.84660400019</v>
      </c>
      <c r="S24" s="346">
        <v>0</v>
      </c>
    </row>
    <row r="25" spans="1:19" ht="12.75" customHeight="1">
      <c r="A25" s="299">
        <v>3</v>
      </c>
      <c r="B25" s="846">
        <v>45366</v>
      </c>
      <c r="C25" s="854"/>
      <c r="D25" s="617">
        <v>893852.66328300012</v>
      </c>
      <c r="E25" s="340">
        <v>0</v>
      </c>
      <c r="F25" s="618">
        <v>247197.31499799975</v>
      </c>
      <c r="G25" s="342">
        <v>0</v>
      </c>
      <c r="H25" s="498">
        <v>70743.241191000008</v>
      </c>
      <c r="I25" s="340">
        <v>0</v>
      </c>
      <c r="J25" s="618">
        <v>17343.886032000002</v>
      </c>
      <c r="K25" s="342">
        <v>0</v>
      </c>
      <c r="L25" s="498">
        <v>0.58374700000000002</v>
      </c>
      <c r="M25" s="342">
        <v>0</v>
      </c>
      <c r="N25" s="772">
        <v>109073.28390899999</v>
      </c>
      <c r="O25" s="619">
        <v>0</v>
      </c>
      <c r="P25" s="618">
        <v>285504.90788499999</v>
      </c>
      <c r="Q25" s="619">
        <v>0</v>
      </c>
      <c r="R25" s="498">
        <v>267462.29383299995</v>
      </c>
      <c r="S25" s="346">
        <v>0</v>
      </c>
    </row>
    <row r="26" spans="1:19" ht="12.75" customHeight="1">
      <c r="A26" s="299">
        <v>2</v>
      </c>
      <c r="B26" s="846">
        <v>45397</v>
      </c>
      <c r="C26" s="854"/>
      <c r="D26" s="617">
        <v>902204.28894599888</v>
      </c>
      <c r="E26" s="340">
        <v>0</v>
      </c>
      <c r="F26" s="618">
        <v>240752.57549699993</v>
      </c>
      <c r="G26" s="342">
        <v>0</v>
      </c>
      <c r="H26" s="498">
        <v>90021.383878999972</v>
      </c>
      <c r="I26" s="340">
        <v>0</v>
      </c>
      <c r="J26" s="618">
        <v>28565.999989</v>
      </c>
      <c r="K26" s="342">
        <v>0</v>
      </c>
      <c r="L26" s="498">
        <v>3.4880000000000002E-3</v>
      </c>
      <c r="M26" s="342">
        <v>0</v>
      </c>
      <c r="N26" s="772">
        <v>60078.318915000003</v>
      </c>
      <c r="O26" s="619">
        <v>0</v>
      </c>
      <c r="P26" s="618">
        <v>331525.20643400005</v>
      </c>
      <c r="Q26" s="619">
        <v>0</v>
      </c>
      <c r="R26" s="498">
        <v>265411.5362630001</v>
      </c>
      <c r="S26" s="346">
        <v>0</v>
      </c>
    </row>
    <row r="27" spans="1:19" ht="12.75" customHeight="1">
      <c r="A27" s="299">
        <v>1</v>
      </c>
      <c r="B27" s="846">
        <v>45427</v>
      </c>
      <c r="C27" s="854"/>
      <c r="D27" s="617">
        <v>979951.21971900167</v>
      </c>
      <c r="E27" s="340">
        <v>0</v>
      </c>
      <c r="F27" s="618">
        <v>276459.72226899979</v>
      </c>
      <c r="G27" s="342">
        <v>0</v>
      </c>
      <c r="H27" s="498">
        <v>119002.38250900005</v>
      </c>
      <c r="I27" s="340">
        <v>0</v>
      </c>
      <c r="J27" s="618">
        <v>50255.600686999998</v>
      </c>
      <c r="K27" s="342">
        <v>0</v>
      </c>
      <c r="L27" s="498">
        <v>5445.1190790000001</v>
      </c>
      <c r="M27" s="342">
        <v>0</v>
      </c>
      <c r="N27" s="772">
        <v>38407.230462</v>
      </c>
      <c r="O27" s="619">
        <v>0</v>
      </c>
      <c r="P27" s="618">
        <v>293515.85677700001</v>
      </c>
      <c r="Q27" s="619">
        <v>0</v>
      </c>
      <c r="R27" s="498">
        <v>291013.14612700033</v>
      </c>
      <c r="S27" s="346">
        <v>0</v>
      </c>
    </row>
    <row r="28" spans="1:19" ht="12.75" customHeight="1">
      <c r="A28" s="299">
        <v>0</v>
      </c>
      <c r="B28" s="846">
        <v>45458</v>
      </c>
      <c r="C28" s="854"/>
      <c r="D28" s="617">
        <v>887484.3968280002</v>
      </c>
      <c r="E28" s="340">
        <v>0</v>
      </c>
      <c r="F28" s="618">
        <v>224496.37636400003</v>
      </c>
      <c r="G28" s="342">
        <v>0</v>
      </c>
      <c r="H28" s="498">
        <v>112785.12306599999</v>
      </c>
      <c r="I28" s="340">
        <v>0</v>
      </c>
      <c r="J28" s="618">
        <v>45532.106426000006</v>
      </c>
      <c r="K28" s="342">
        <v>0</v>
      </c>
      <c r="L28" s="498">
        <v>3027.7260000000001</v>
      </c>
      <c r="M28" s="342">
        <v>0</v>
      </c>
      <c r="N28" s="772">
        <v>18108.283676999999</v>
      </c>
      <c r="O28" s="619">
        <v>0</v>
      </c>
      <c r="P28" s="618">
        <v>280283.44702399999</v>
      </c>
      <c r="Q28" s="619">
        <v>0</v>
      </c>
      <c r="R28" s="498">
        <v>239632.41496700022</v>
      </c>
      <c r="S28" s="346">
        <v>0</v>
      </c>
    </row>
    <row r="29" spans="1:19" ht="12.75" customHeight="1">
      <c r="B29" s="393"/>
      <c r="C29" s="419"/>
      <c r="D29" s="411"/>
      <c r="E29" s="415"/>
      <c r="F29" s="413"/>
      <c r="G29" s="476"/>
      <c r="H29" s="415"/>
      <c r="I29" s="415"/>
      <c r="J29" s="413"/>
      <c r="K29" s="421"/>
      <c r="L29" s="419"/>
      <c r="M29" s="419"/>
      <c r="N29" s="773"/>
      <c r="O29" s="423"/>
      <c r="P29" s="314"/>
      <c r="Q29" s="423"/>
      <c r="S29" s="463"/>
    </row>
    <row r="30" spans="1:19" ht="12.75" customHeight="1">
      <c r="A30" s="299">
        <v>2023</v>
      </c>
      <c r="B30" s="844" t="s">
        <v>506</v>
      </c>
      <c r="C30" s="853"/>
      <c r="D30" s="620">
        <v>5624548.4035650007</v>
      </c>
      <c r="E30" s="479"/>
      <c r="F30" s="621">
        <v>1637526.5293079996</v>
      </c>
      <c r="G30" s="478"/>
      <c r="H30" s="479">
        <v>573147.31652200001</v>
      </c>
      <c r="I30" s="479"/>
      <c r="J30" s="621">
        <v>187139.82552800002</v>
      </c>
      <c r="K30" s="481"/>
      <c r="L30" s="479">
        <v>8473.4323139999997</v>
      </c>
      <c r="M30" s="479"/>
      <c r="N30" s="774">
        <v>558087.28996400011</v>
      </c>
      <c r="O30" s="423"/>
      <c r="P30" s="621">
        <v>1698599.077451</v>
      </c>
      <c r="Q30" s="423"/>
      <c r="R30" s="479">
        <v>1612429.8260060011</v>
      </c>
      <c r="S30" s="463"/>
    </row>
    <row r="31" spans="1:19" ht="12.75" customHeight="1">
      <c r="A31" s="299">
        <v>2022</v>
      </c>
      <c r="B31" s="844" t="s">
        <v>507</v>
      </c>
      <c r="C31" s="853"/>
      <c r="D31" s="620">
        <v>7900676.6202419987</v>
      </c>
      <c r="E31" s="479"/>
      <c r="F31" s="621">
        <v>2347862.1203829995</v>
      </c>
      <c r="G31" s="478"/>
      <c r="H31" s="479">
        <v>982939.9465330001</v>
      </c>
      <c r="I31" s="479"/>
      <c r="J31" s="621">
        <v>289777.26050500001</v>
      </c>
      <c r="K31" s="482"/>
      <c r="L31" s="479">
        <v>0.88510999999999995</v>
      </c>
      <c r="M31" s="479"/>
      <c r="N31" s="774">
        <v>729462.02376100002</v>
      </c>
      <c r="O31" s="423"/>
      <c r="P31" s="621">
        <v>2917431.6747499998</v>
      </c>
      <c r="Q31" s="423"/>
      <c r="R31" s="479">
        <v>1793465.8783289995</v>
      </c>
      <c r="S31" s="463"/>
    </row>
    <row r="32" spans="1:19" ht="13.5" customHeight="1" thickBot="1">
      <c r="B32" s="622" t="s">
        <v>5</v>
      </c>
      <c r="C32" s="756" t="s">
        <v>508</v>
      </c>
      <c r="D32" s="623">
        <v>-0.28809282116995183</v>
      </c>
      <c r="E32" s="373"/>
      <c r="F32" s="624">
        <v>-0.30254570100527245</v>
      </c>
      <c r="G32" s="375"/>
      <c r="H32" s="625">
        <v>-0.41690505249726584</v>
      </c>
      <c r="I32" s="373"/>
      <c r="J32" s="624">
        <v>-0.35419423455840493</v>
      </c>
      <c r="K32" s="375"/>
      <c r="L32" s="626">
        <v>9572.3098869067126</v>
      </c>
      <c r="M32" s="626"/>
      <c r="N32" s="650">
        <v>-0.23493304409928939</v>
      </c>
      <c r="O32" s="445"/>
      <c r="P32" s="624">
        <v>-0.41777588412707001</v>
      </c>
      <c r="Q32" s="445"/>
      <c r="R32" s="625">
        <v>-0.10094201094680011</v>
      </c>
      <c r="S32" s="325"/>
    </row>
    <row r="33" spans="2:16" ht="12.75" customHeight="1">
      <c r="B33" s="326" t="s">
        <v>418</v>
      </c>
      <c r="L33" s="327"/>
      <c r="M33" s="327"/>
      <c r="N33" s="327"/>
      <c r="P33" s="327" t="s">
        <v>289</v>
      </c>
    </row>
    <row r="34" spans="2:16" ht="12.75" customHeight="1">
      <c r="B34" s="328"/>
      <c r="C34" s="627"/>
    </row>
  </sheetData>
  <mergeCells count="37">
    <mergeCell ref="B31:C31"/>
    <mergeCell ref="B13:C13"/>
    <mergeCell ref="B5:C5"/>
    <mergeCell ref="B6:C6"/>
    <mergeCell ref="B7:C7"/>
    <mergeCell ref="B8:C8"/>
    <mergeCell ref="B9:C9"/>
    <mergeCell ref="B10:C10"/>
    <mergeCell ref="B11:C11"/>
    <mergeCell ref="B12:C12"/>
    <mergeCell ref="B26:C26"/>
    <mergeCell ref="B28:C28"/>
    <mergeCell ref="B30:C30"/>
    <mergeCell ref="B24:C24"/>
    <mergeCell ref="B14:C14"/>
    <mergeCell ref="B15:C15"/>
    <mergeCell ref="D3:S3"/>
    <mergeCell ref="B1:S2"/>
    <mergeCell ref="R4:S4"/>
    <mergeCell ref="H4:I4"/>
    <mergeCell ref="P4:Q4"/>
    <mergeCell ref="F4:G4"/>
    <mergeCell ref="B3:C4"/>
    <mergeCell ref="L4:M4"/>
    <mergeCell ref="N4:O4"/>
    <mergeCell ref="D4:E4"/>
    <mergeCell ref="J4:K4"/>
    <mergeCell ref="B16:C16"/>
    <mergeCell ref="B17:C17"/>
    <mergeCell ref="B27:C27"/>
    <mergeCell ref="B25:C25"/>
    <mergeCell ref="B18:C18"/>
    <mergeCell ref="B19:C19"/>
    <mergeCell ref="B20:C20"/>
    <mergeCell ref="B21:C21"/>
    <mergeCell ref="B22:C22"/>
    <mergeCell ref="B23:C23"/>
  </mergeCells>
  <conditionalFormatting sqref="H32 J32 L32:M32 P32 D32 F32 R32">
    <cfRule type="cellIs" dxfId="5" priority="9" operator="lessThan">
      <formula>0</formula>
    </cfRule>
  </conditionalFormatting>
  <conditionalFormatting sqref="N32">
    <cfRule type="cellIs" dxfId="4" priority="1" operator="lessThan">
      <formula>0</formula>
    </cfRule>
  </conditionalFormatting>
  <printOptions horizontalCentered="1" verticalCentered="1"/>
  <pageMargins left="0" right="0" top="0.78740157480314965" bottom="0.39370078740157483" header="0" footer="0"/>
  <pageSetup paperSize="9" scale="85" firstPageNumber="36" orientation="portrait" useFirstPageNumber="1" r:id="rId1"/>
  <headerFooter>
    <oddHeader>&amp;L&amp;G&amp;R&amp;G</oddHeader>
    <oddFooter>&amp;C&amp;"Arial Black,Normal"&amp;12&amp;K03+000&amp;P&amp;R&amp;"Arial Black,Gras"&amp;14&amp;K03+000Janvier 2024 | N°53&amp;G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euil53">
    <tabColor rgb="FF00B0F0"/>
  </sheetPr>
  <dimension ref="A1:R36"/>
  <sheetViews>
    <sheetView showZeros="0" topLeftCell="A3" zoomScale="70" zoomScaleNormal="70" zoomScaleSheetLayoutView="80" workbookViewId="0">
      <selection activeCell="B32" sqref="B32:C32"/>
    </sheetView>
  </sheetViews>
  <sheetFormatPr baseColWidth="10" defaultColWidth="9.6640625" defaultRowHeight="12.75" customHeight="1"/>
  <cols>
    <col min="1" max="1" width="1.33203125" style="299" customWidth="1"/>
    <col min="2" max="2" width="9.109375" style="33" customWidth="1"/>
    <col min="3" max="3" width="13.44140625" style="33" customWidth="1"/>
    <col min="4" max="4" width="10.88671875" style="33" bestFit="1" customWidth="1"/>
    <col min="5" max="5" width="2.5546875" style="33" customWidth="1"/>
    <col min="6" max="6" width="9.5546875" style="33" customWidth="1"/>
    <col min="7" max="7" width="2.33203125" style="33" customWidth="1"/>
    <col min="8" max="8" width="8.44140625" style="33" customWidth="1"/>
    <col min="9" max="9" width="2.33203125" style="33" customWidth="1"/>
    <col min="10" max="10" width="8.6640625" style="33" customWidth="1"/>
    <col min="11" max="11" width="2.33203125" style="33" customWidth="1"/>
    <col min="12" max="12" width="9.44140625" style="33" customWidth="1"/>
    <col min="13" max="13" width="2.33203125" style="33" customWidth="1"/>
    <col min="14" max="14" width="9.88671875" style="33" bestFit="1" customWidth="1"/>
    <col min="15" max="15" width="2.6640625" style="33" customWidth="1"/>
    <col min="16" max="16" width="9.6640625" style="33" customWidth="1"/>
    <col min="17" max="17" width="1.6640625" style="33" customWidth="1"/>
    <col min="18" max="16384" width="9.6640625" style="33"/>
  </cols>
  <sheetData>
    <row r="1" spans="1:18" ht="27.75" customHeight="1">
      <c r="B1" s="960" t="s">
        <v>437</v>
      </c>
      <c r="C1" s="960"/>
      <c r="D1" s="960"/>
      <c r="E1" s="960"/>
      <c r="F1" s="960"/>
      <c r="G1" s="960"/>
      <c r="H1" s="960"/>
      <c r="I1" s="960"/>
      <c r="J1" s="960"/>
      <c r="K1" s="960"/>
      <c r="L1" s="960"/>
      <c r="M1" s="960"/>
      <c r="N1" s="960"/>
      <c r="O1" s="960"/>
      <c r="P1" s="960"/>
      <c r="Q1" s="960"/>
    </row>
    <row r="2" spans="1:18" ht="12.75" customHeight="1" thickBot="1">
      <c r="B2" s="961"/>
      <c r="C2" s="961"/>
      <c r="D2" s="961"/>
      <c r="E2" s="961"/>
      <c r="F2" s="961"/>
      <c r="G2" s="961"/>
      <c r="H2" s="961"/>
      <c r="I2" s="961"/>
      <c r="J2" s="961"/>
      <c r="K2" s="961"/>
      <c r="L2" s="961"/>
      <c r="M2" s="961"/>
      <c r="N2" s="961"/>
      <c r="O2" s="961"/>
      <c r="P2" s="961"/>
      <c r="Q2" s="961"/>
    </row>
    <row r="3" spans="1:18" ht="12.75" customHeight="1" thickBot="1">
      <c r="B3" s="833" t="s">
        <v>6</v>
      </c>
      <c r="C3" s="848"/>
      <c r="D3" s="957" t="s">
        <v>136</v>
      </c>
      <c r="E3" s="958"/>
      <c r="F3" s="958"/>
      <c r="G3" s="958"/>
      <c r="H3" s="958"/>
      <c r="I3" s="958"/>
      <c r="J3" s="958"/>
      <c r="K3" s="958"/>
      <c r="L3" s="958"/>
      <c r="M3" s="958"/>
      <c r="N3" s="958"/>
      <c r="O3" s="958"/>
      <c r="P3" s="958"/>
      <c r="Q3" s="959"/>
    </row>
    <row r="4" spans="1:18" ht="42.75" customHeight="1" thickBot="1">
      <c r="B4" s="840"/>
      <c r="C4" s="869"/>
      <c r="D4" s="963" t="s">
        <v>94</v>
      </c>
      <c r="E4" s="822"/>
      <c r="F4" s="820" t="s">
        <v>95</v>
      </c>
      <c r="G4" s="821"/>
      <c r="H4" s="822" t="s">
        <v>126</v>
      </c>
      <c r="I4" s="822"/>
      <c r="J4" s="820" t="s">
        <v>141</v>
      </c>
      <c r="K4" s="821"/>
      <c r="L4" s="822" t="s">
        <v>54</v>
      </c>
      <c r="M4" s="822"/>
      <c r="N4" s="820" t="s">
        <v>142</v>
      </c>
      <c r="O4" s="821"/>
      <c r="P4" s="822" t="s">
        <v>104</v>
      </c>
      <c r="Q4" s="962"/>
    </row>
    <row r="5" spans="1:18" ht="14.1" customHeight="1">
      <c r="A5" s="299">
        <v>23</v>
      </c>
      <c r="B5" s="846">
        <v>44757</v>
      </c>
      <c r="C5" s="854"/>
      <c r="D5" s="617">
        <v>1804628.0644170044</v>
      </c>
      <c r="E5" s="498">
        <v>0</v>
      </c>
      <c r="F5" s="618">
        <v>286908.97018899978</v>
      </c>
      <c r="G5" s="628">
        <v>0</v>
      </c>
      <c r="H5" s="498">
        <v>123796.74703699999</v>
      </c>
      <c r="I5" s="498">
        <v>0</v>
      </c>
      <c r="J5" s="618">
        <v>7771.6976270000014</v>
      </c>
      <c r="K5" s="628">
        <v>0</v>
      </c>
      <c r="L5" s="498">
        <v>456930.24081499997</v>
      </c>
      <c r="M5" s="498">
        <v>0</v>
      </c>
      <c r="N5" s="618">
        <v>251389.96017200002</v>
      </c>
      <c r="O5" s="628">
        <v>0</v>
      </c>
      <c r="P5" s="498">
        <v>17186.707718000001</v>
      </c>
      <c r="Q5" s="629">
        <v>0</v>
      </c>
      <c r="R5" s="616"/>
    </row>
    <row r="6" spans="1:18" ht="14.1" customHeight="1">
      <c r="A6" s="299">
        <v>22</v>
      </c>
      <c r="B6" s="846">
        <v>44788</v>
      </c>
      <c r="C6" s="854"/>
      <c r="D6" s="617">
        <v>1926870.4191969947</v>
      </c>
      <c r="E6" s="498">
        <v>0</v>
      </c>
      <c r="F6" s="618">
        <v>256923.33634100037</v>
      </c>
      <c r="G6" s="628">
        <v>0</v>
      </c>
      <c r="H6" s="498">
        <v>126614.81335099999</v>
      </c>
      <c r="I6" s="498">
        <v>0</v>
      </c>
      <c r="J6" s="618">
        <v>21290.639229000004</v>
      </c>
      <c r="K6" s="628">
        <v>0</v>
      </c>
      <c r="L6" s="498">
        <v>385928.753608</v>
      </c>
      <c r="M6" s="498">
        <v>0</v>
      </c>
      <c r="N6" s="618">
        <v>354446.22827199852</v>
      </c>
      <c r="O6" s="628">
        <v>0</v>
      </c>
      <c r="P6" s="498">
        <v>38228.155187999997</v>
      </c>
      <c r="Q6" s="629">
        <v>0</v>
      </c>
      <c r="R6" s="616"/>
    </row>
    <row r="7" spans="1:18" ht="14.1" customHeight="1">
      <c r="A7" s="299">
        <v>21</v>
      </c>
      <c r="B7" s="846">
        <v>44819</v>
      </c>
      <c r="C7" s="854"/>
      <c r="D7" s="617">
        <v>2496637.7192300092</v>
      </c>
      <c r="E7" s="498">
        <v>0</v>
      </c>
      <c r="F7" s="618">
        <v>211102.3302860001</v>
      </c>
      <c r="G7" s="628">
        <v>0</v>
      </c>
      <c r="H7" s="498">
        <v>63915.928460999989</v>
      </c>
      <c r="I7" s="498">
        <v>0</v>
      </c>
      <c r="J7" s="618">
        <v>24797.576417</v>
      </c>
      <c r="K7" s="628">
        <v>0</v>
      </c>
      <c r="L7" s="498">
        <v>691505.84763299988</v>
      </c>
      <c r="M7" s="498">
        <v>0</v>
      </c>
      <c r="N7" s="618">
        <v>419869.72350200039</v>
      </c>
      <c r="O7" s="628">
        <v>0</v>
      </c>
      <c r="P7" s="498">
        <v>55658.165762999997</v>
      </c>
      <c r="Q7" s="629">
        <v>0</v>
      </c>
      <c r="R7" s="616"/>
    </row>
    <row r="8" spans="1:18" ht="14.1" customHeight="1">
      <c r="A8" s="299">
        <v>20</v>
      </c>
      <c r="B8" s="846">
        <v>44849</v>
      </c>
      <c r="C8" s="854"/>
      <c r="D8" s="617">
        <v>1885629.7674149976</v>
      </c>
      <c r="E8" s="498">
        <v>0</v>
      </c>
      <c r="F8" s="618">
        <v>291153.63338599983</v>
      </c>
      <c r="G8" s="628">
        <v>0</v>
      </c>
      <c r="H8" s="498">
        <v>127277.61621000001</v>
      </c>
      <c r="I8" s="498">
        <v>0</v>
      </c>
      <c r="J8" s="618">
        <v>34722.981511999998</v>
      </c>
      <c r="K8" s="628">
        <v>0</v>
      </c>
      <c r="L8" s="498">
        <v>326419.560765</v>
      </c>
      <c r="M8" s="498">
        <v>0</v>
      </c>
      <c r="N8" s="618">
        <v>367428.86803099769</v>
      </c>
      <c r="O8" s="628">
        <v>0</v>
      </c>
      <c r="P8" s="498">
        <v>43310.408381999994</v>
      </c>
      <c r="Q8" s="629">
        <v>0</v>
      </c>
      <c r="R8" s="616"/>
    </row>
    <row r="9" spans="1:18" ht="14.1" customHeight="1">
      <c r="A9" s="299">
        <v>19</v>
      </c>
      <c r="B9" s="846">
        <v>44880</v>
      </c>
      <c r="C9" s="854"/>
      <c r="D9" s="617">
        <v>1875978.4402329971</v>
      </c>
      <c r="E9" s="498">
        <v>0</v>
      </c>
      <c r="F9" s="618">
        <v>311105.44968399982</v>
      </c>
      <c r="G9" s="628">
        <v>0</v>
      </c>
      <c r="H9" s="498">
        <v>151022.97362500001</v>
      </c>
      <c r="I9" s="498">
        <v>0</v>
      </c>
      <c r="J9" s="618">
        <v>38269.970795999987</v>
      </c>
      <c r="K9" s="628">
        <v>0</v>
      </c>
      <c r="L9" s="498">
        <v>353538.62622000003</v>
      </c>
      <c r="M9" s="498">
        <v>0</v>
      </c>
      <c r="N9" s="618">
        <v>330178.645563</v>
      </c>
      <c r="O9" s="628">
        <v>0</v>
      </c>
      <c r="P9" s="498">
        <v>16229.809313000002</v>
      </c>
      <c r="Q9" s="629">
        <v>0</v>
      </c>
      <c r="R9" s="616"/>
    </row>
    <row r="10" spans="1:18" ht="14.1" customHeight="1">
      <c r="A10" s="299">
        <v>18</v>
      </c>
      <c r="B10" s="846">
        <v>44910</v>
      </c>
      <c r="C10" s="854"/>
      <c r="D10" s="617">
        <v>2175406.8043639991</v>
      </c>
      <c r="E10" s="498">
        <v>0</v>
      </c>
      <c r="F10" s="618">
        <v>385431.78650800069</v>
      </c>
      <c r="G10" s="628">
        <v>0</v>
      </c>
      <c r="H10" s="498">
        <v>110644.42552200001</v>
      </c>
      <c r="I10" s="498">
        <v>0</v>
      </c>
      <c r="J10" s="618">
        <v>34085.529071999998</v>
      </c>
      <c r="K10" s="628">
        <v>0</v>
      </c>
      <c r="L10" s="498">
        <v>392738.95996900002</v>
      </c>
      <c r="M10" s="498">
        <v>0</v>
      </c>
      <c r="N10" s="618">
        <v>409469.86392799893</v>
      </c>
      <c r="O10" s="628">
        <v>0</v>
      </c>
      <c r="P10" s="498">
        <v>14561.057793</v>
      </c>
      <c r="Q10" s="629">
        <v>0</v>
      </c>
      <c r="R10" s="616"/>
    </row>
    <row r="11" spans="1:18" ht="14.1" customHeight="1">
      <c r="A11" s="299">
        <v>17</v>
      </c>
      <c r="B11" s="846">
        <v>44941</v>
      </c>
      <c r="C11" s="854"/>
      <c r="D11" s="617">
        <v>1938336.8280619979</v>
      </c>
      <c r="E11" s="498">
        <v>0</v>
      </c>
      <c r="F11" s="618">
        <v>319209.80899699981</v>
      </c>
      <c r="G11" s="628">
        <v>0</v>
      </c>
      <c r="H11" s="498">
        <v>139029.319689</v>
      </c>
      <c r="I11" s="498">
        <v>0</v>
      </c>
      <c r="J11" s="618">
        <v>38475.175234999995</v>
      </c>
      <c r="K11" s="628">
        <v>0</v>
      </c>
      <c r="L11" s="498">
        <v>381952.09478199988</v>
      </c>
      <c r="M11" s="498">
        <v>0</v>
      </c>
      <c r="N11" s="618">
        <v>283940.42259200005</v>
      </c>
      <c r="O11" s="628">
        <v>0</v>
      </c>
      <c r="P11" s="498">
        <v>31203.833265999998</v>
      </c>
      <c r="Q11" s="629">
        <v>0</v>
      </c>
      <c r="R11" s="616"/>
    </row>
    <row r="12" spans="1:18" ht="14.1" customHeight="1">
      <c r="A12" s="299">
        <v>16</v>
      </c>
      <c r="B12" s="846">
        <v>44972</v>
      </c>
      <c r="C12" s="854"/>
      <c r="D12" s="617">
        <v>1781441.4699219975</v>
      </c>
      <c r="E12" s="498">
        <v>0</v>
      </c>
      <c r="F12" s="618">
        <v>324447.15059999994</v>
      </c>
      <c r="G12" s="628">
        <v>0</v>
      </c>
      <c r="H12" s="498">
        <v>184749.40456200001</v>
      </c>
      <c r="I12" s="498">
        <v>0</v>
      </c>
      <c r="J12" s="618">
        <v>44089.724655999991</v>
      </c>
      <c r="K12" s="628">
        <v>0</v>
      </c>
      <c r="L12" s="498">
        <v>343890.97667200014</v>
      </c>
      <c r="M12" s="498">
        <v>0</v>
      </c>
      <c r="N12" s="618">
        <v>352465.2528460006</v>
      </c>
      <c r="O12" s="628">
        <v>0</v>
      </c>
      <c r="P12" s="498">
        <v>29288.171106999998</v>
      </c>
      <c r="Q12" s="629">
        <v>0</v>
      </c>
      <c r="R12" s="616"/>
    </row>
    <row r="13" spans="1:18" ht="14.1" customHeight="1">
      <c r="A13" s="299">
        <v>15</v>
      </c>
      <c r="B13" s="846">
        <v>45000</v>
      </c>
      <c r="C13" s="854"/>
      <c r="D13" s="617">
        <v>1772995.1936359922</v>
      </c>
      <c r="E13" s="498">
        <v>0</v>
      </c>
      <c r="F13" s="618">
        <v>303989.91224399948</v>
      </c>
      <c r="G13" s="628">
        <v>0</v>
      </c>
      <c r="H13" s="498">
        <v>64423.43471400001</v>
      </c>
      <c r="I13" s="498">
        <v>0</v>
      </c>
      <c r="J13" s="618">
        <v>64485.607584999998</v>
      </c>
      <c r="K13" s="628">
        <v>0</v>
      </c>
      <c r="L13" s="498">
        <v>301710.15395499993</v>
      </c>
      <c r="M13" s="498">
        <v>0</v>
      </c>
      <c r="N13" s="618">
        <v>326712.63747500116</v>
      </c>
      <c r="O13" s="628">
        <v>0</v>
      </c>
      <c r="P13" s="498">
        <v>52226.460757999994</v>
      </c>
      <c r="Q13" s="629">
        <v>0</v>
      </c>
      <c r="R13" s="616"/>
    </row>
    <row r="14" spans="1:18" ht="14.1" customHeight="1">
      <c r="A14" s="299">
        <v>14</v>
      </c>
      <c r="B14" s="846">
        <v>45031</v>
      </c>
      <c r="C14" s="854"/>
      <c r="D14" s="617">
        <v>1763366.2362419972</v>
      </c>
      <c r="E14" s="498">
        <v>0</v>
      </c>
      <c r="F14" s="618">
        <v>186027.16817199995</v>
      </c>
      <c r="G14" s="628">
        <v>0</v>
      </c>
      <c r="H14" s="498">
        <v>31662.486119999998</v>
      </c>
      <c r="I14" s="498">
        <v>0</v>
      </c>
      <c r="J14" s="618">
        <v>55380.429257999996</v>
      </c>
      <c r="K14" s="628">
        <v>0</v>
      </c>
      <c r="L14" s="498">
        <v>343278.76847299992</v>
      </c>
      <c r="M14" s="498">
        <v>0</v>
      </c>
      <c r="N14" s="618">
        <v>306221.32509900036</v>
      </c>
      <c r="O14" s="628">
        <v>0</v>
      </c>
      <c r="P14" s="498">
        <v>27775.340966000003</v>
      </c>
      <c r="Q14" s="629">
        <v>0</v>
      </c>
      <c r="R14" s="616"/>
    </row>
    <row r="15" spans="1:18" ht="14.1" customHeight="1">
      <c r="A15" s="299">
        <v>13</v>
      </c>
      <c r="B15" s="846">
        <v>45061</v>
      </c>
      <c r="C15" s="854"/>
      <c r="D15" s="617">
        <v>1832038.995156996</v>
      </c>
      <c r="E15" s="498">
        <v>0</v>
      </c>
      <c r="F15" s="618">
        <v>213045.60857199991</v>
      </c>
      <c r="G15" s="628">
        <v>0</v>
      </c>
      <c r="H15" s="498">
        <v>33600.196684999995</v>
      </c>
      <c r="I15" s="498">
        <v>0</v>
      </c>
      <c r="J15" s="618">
        <v>21617.648834000003</v>
      </c>
      <c r="K15" s="628">
        <v>0</v>
      </c>
      <c r="L15" s="498">
        <v>285284.89899900003</v>
      </c>
      <c r="M15" s="498">
        <v>0</v>
      </c>
      <c r="N15" s="618">
        <v>430070.29980000074</v>
      </c>
      <c r="O15" s="628">
        <v>0</v>
      </c>
      <c r="P15" s="498">
        <v>8558.3178870000011</v>
      </c>
      <c r="Q15" s="629">
        <v>0</v>
      </c>
      <c r="R15" s="616"/>
    </row>
    <row r="16" spans="1:18" ht="14.1" customHeight="1">
      <c r="A16" s="299">
        <v>12</v>
      </c>
      <c r="B16" s="846">
        <v>45092</v>
      </c>
      <c r="C16" s="854"/>
      <c r="D16" s="617">
        <v>1719552.5986800035</v>
      </c>
      <c r="E16" s="498">
        <v>0</v>
      </c>
      <c r="F16" s="618">
        <v>166865.48202600001</v>
      </c>
      <c r="G16" s="628">
        <v>0</v>
      </c>
      <c r="H16" s="498">
        <v>57870.635883000003</v>
      </c>
      <c r="I16" s="498">
        <v>0</v>
      </c>
      <c r="J16" s="618">
        <v>16631.637802000001</v>
      </c>
      <c r="K16" s="628">
        <v>0</v>
      </c>
      <c r="L16" s="498">
        <v>276543.83435399988</v>
      </c>
      <c r="M16" s="498">
        <v>0</v>
      </c>
      <c r="N16" s="618">
        <v>398655.42664400133</v>
      </c>
      <c r="O16" s="628">
        <v>0</v>
      </c>
      <c r="P16" s="498">
        <v>25848.965538000004</v>
      </c>
      <c r="Q16" s="629">
        <v>0</v>
      </c>
      <c r="R16" s="498"/>
    </row>
    <row r="17" spans="1:17" ht="14.1" customHeight="1">
      <c r="A17" s="299">
        <v>11</v>
      </c>
      <c r="B17" s="846">
        <v>45122</v>
      </c>
      <c r="C17" s="854"/>
      <c r="D17" s="617">
        <v>1726272.3708650034</v>
      </c>
      <c r="E17" s="498">
        <v>0</v>
      </c>
      <c r="F17" s="618">
        <v>223269.69479699989</v>
      </c>
      <c r="G17" s="628">
        <v>0</v>
      </c>
      <c r="H17" s="498">
        <v>41009.717591000001</v>
      </c>
      <c r="I17" s="498">
        <v>0</v>
      </c>
      <c r="J17" s="618">
        <v>18480.27679</v>
      </c>
      <c r="K17" s="628">
        <v>0</v>
      </c>
      <c r="L17" s="498">
        <v>346438.1953710001</v>
      </c>
      <c r="M17" s="498">
        <v>0</v>
      </c>
      <c r="N17" s="618">
        <v>355383.44081000076</v>
      </c>
      <c r="O17" s="628">
        <v>0</v>
      </c>
      <c r="P17" s="498">
        <v>9918.6486029999996</v>
      </c>
      <c r="Q17" s="629">
        <v>0</v>
      </c>
    </row>
    <row r="18" spans="1:17" ht="14.1" customHeight="1">
      <c r="A18" s="299">
        <v>10</v>
      </c>
      <c r="B18" s="846">
        <v>45153</v>
      </c>
      <c r="C18" s="854"/>
      <c r="D18" s="617">
        <v>1787887.6506079994</v>
      </c>
      <c r="E18" s="498">
        <v>0</v>
      </c>
      <c r="F18" s="618">
        <v>202510.99749800022</v>
      </c>
      <c r="G18" s="628">
        <v>0</v>
      </c>
      <c r="H18" s="498">
        <v>96933.055424000006</v>
      </c>
      <c r="I18" s="498">
        <v>0</v>
      </c>
      <c r="J18" s="618">
        <v>23427.436194000002</v>
      </c>
      <c r="K18" s="628">
        <v>0</v>
      </c>
      <c r="L18" s="498">
        <v>360919.89552000008</v>
      </c>
      <c r="M18" s="498">
        <v>0</v>
      </c>
      <c r="N18" s="618">
        <v>475785.35151699919</v>
      </c>
      <c r="O18" s="628">
        <v>0</v>
      </c>
      <c r="P18" s="498">
        <v>30018.440600999998</v>
      </c>
      <c r="Q18" s="629">
        <v>0</v>
      </c>
    </row>
    <row r="19" spans="1:17" ht="14.1" customHeight="1">
      <c r="A19" s="299">
        <v>9</v>
      </c>
      <c r="B19" s="846">
        <v>45184</v>
      </c>
      <c r="C19" s="854"/>
      <c r="D19" s="617">
        <v>1916169.5599309872</v>
      </c>
      <c r="E19" s="498">
        <v>0</v>
      </c>
      <c r="F19" s="618">
        <v>222145.78553599998</v>
      </c>
      <c r="G19" s="628">
        <v>0</v>
      </c>
      <c r="H19" s="498">
        <v>47701.682304000002</v>
      </c>
      <c r="I19" s="498">
        <v>0</v>
      </c>
      <c r="J19" s="618">
        <v>26854.124960999994</v>
      </c>
      <c r="K19" s="628">
        <v>0</v>
      </c>
      <c r="L19" s="498">
        <v>469468.86454000004</v>
      </c>
      <c r="M19" s="498">
        <v>0</v>
      </c>
      <c r="N19" s="618">
        <v>359473.13629700069</v>
      </c>
      <c r="O19" s="628">
        <v>0</v>
      </c>
      <c r="P19" s="498">
        <v>40925.448660000002</v>
      </c>
      <c r="Q19" s="629">
        <v>0</v>
      </c>
    </row>
    <row r="20" spans="1:17" ht="14.1" customHeight="1">
      <c r="A20" s="299">
        <v>8</v>
      </c>
      <c r="B20" s="846">
        <v>45214</v>
      </c>
      <c r="C20" s="854"/>
      <c r="D20" s="617">
        <v>1890722.9436740016</v>
      </c>
      <c r="E20" s="498">
        <v>0</v>
      </c>
      <c r="F20" s="618">
        <v>255185.58336100006</v>
      </c>
      <c r="G20" s="628">
        <v>0</v>
      </c>
      <c r="H20" s="498">
        <v>51301.817759000005</v>
      </c>
      <c r="I20" s="498">
        <v>0</v>
      </c>
      <c r="J20" s="618">
        <v>28074.565185000003</v>
      </c>
      <c r="K20" s="628">
        <v>0</v>
      </c>
      <c r="L20" s="498">
        <v>424216.71052100026</v>
      </c>
      <c r="M20" s="498">
        <v>0</v>
      </c>
      <c r="N20" s="618">
        <v>357694.9610190012</v>
      </c>
      <c r="O20" s="628">
        <v>0</v>
      </c>
      <c r="P20" s="498">
        <v>32038.231930000002</v>
      </c>
      <c r="Q20" s="629">
        <v>0</v>
      </c>
    </row>
    <row r="21" spans="1:17" ht="14.1" customHeight="1">
      <c r="A21" s="299">
        <v>7</v>
      </c>
      <c r="B21" s="846">
        <v>45245</v>
      </c>
      <c r="C21" s="854"/>
      <c r="D21" s="617">
        <v>1539251.6597320039</v>
      </c>
      <c r="E21" s="498">
        <v>0</v>
      </c>
      <c r="F21" s="618">
        <v>177657.55619200013</v>
      </c>
      <c r="G21" s="628">
        <v>0</v>
      </c>
      <c r="H21" s="498">
        <v>29562.455736</v>
      </c>
      <c r="I21" s="498">
        <v>0</v>
      </c>
      <c r="J21" s="618">
        <v>28247.683994000006</v>
      </c>
      <c r="K21" s="628">
        <v>0</v>
      </c>
      <c r="L21" s="498">
        <v>413939.85833199992</v>
      </c>
      <c r="M21" s="498">
        <v>0</v>
      </c>
      <c r="N21" s="618">
        <v>268293.54288500012</v>
      </c>
      <c r="O21" s="628">
        <v>0</v>
      </c>
      <c r="P21" s="498">
        <v>8926.9650330000004</v>
      </c>
      <c r="Q21" s="629">
        <v>0</v>
      </c>
    </row>
    <row r="22" spans="1:17" ht="14.1" customHeight="1">
      <c r="A22" s="299">
        <v>6</v>
      </c>
      <c r="B22" s="846">
        <v>45275</v>
      </c>
      <c r="C22" s="854"/>
      <c r="D22" s="617">
        <v>1866283.8673579975</v>
      </c>
      <c r="E22" s="498">
        <v>0</v>
      </c>
      <c r="F22" s="618">
        <v>218858.82173200027</v>
      </c>
      <c r="G22" s="628">
        <v>0</v>
      </c>
      <c r="H22" s="498">
        <v>98046.667017999993</v>
      </c>
      <c r="I22" s="498">
        <v>0</v>
      </c>
      <c r="J22" s="618">
        <v>18397.198941999999</v>
      </c>
      <c r="K22" s="628">
        <v>0</v>
      </c>
      <c r="L22" s="498">
        <v>420906.59333699994</v>
      </c>
      <c r="M22" s="498">
        <v>0</v>
      </c>
      <c r="N22" s="618">
        <v>302044.97264400061</v>
      </c>
      <c r="O22" s="628">
        <v>0</v>
      </c>
      <c r="P22" s="498">
        <v>42646.995312999992</v>
      </c>
      <c r="Q22" s="629">
        <v>0</v>
      </c>
    </row>
    <row r="23" spans="1:17" ht="14.1" customHeight="1">
      <c r="A23" s="299">
        <v>5</v>
      </c>
      <c r="B23" s="846">
        <v>45306</v>
      </c>
      <c r="C23" s="854"/>
      <c r="D23" s="617">
        <v>1477859.782584996</v>
      </c>
      <c r="E23" s="498">
        <v>0</v>
      </c>
      <c r="F23" s="618">
        <v>190617.9418280003</v>
      </c>
      <c r="G23" s="628">
        <v>0</v>
      </c>
      <c r="H23" s="498">
        <v>50081.940394999998</v>
      </c>
      <c r="I23" s="498">
        <v>0</v>
      </c>
      <c r="J23" s="618">
        <v>22250.385754999999</v>
      </c>
      <c r="K23" s="628">
        <v>0</v>
      </c>
      <c r="L23" s="498">
        <v>283222.31023099995</v>
      </c>
      <c r="M23" s="498">
        <v>0</v>
      </c>
      <c r="N23" s="618">
        <v>286893.96994399914</v>
      </c>
      <c r="O23" s="628">
        <v>0</v>
      </c>
      <c r="P23" s="498">
        <v>41690.482050999992</v>
      </c>
      <c r="Q23" s="629">
        <v>0</v>
      </c>
    </row>
    <row r="24" spans="1:17" ht="14.1" customHeight="1">
      <c r="A24" s="299">
        <v>4</v>
      </c>
      <c r="B24" s="846">
        <v>45337</v>
      </c>
      <c r="C24" s="854"/>
      <c r="D24" s="617">
        <v>1701681.6674060023</v>
      </c>
      <c r="E24" s="498">
        <v>0</v>
      </c>
      <c r="F24" s="618">
        <v>296603.33283400029</v>
      </c>
      <c r="G24" s="628">
        <v>0</v>
      </c>
      <c r="H24" s="498">
        <v>117084.85411500001</v>
      </c>
      <c r="I24" s="498">
        <v>0</v>
      </c>
      <c r="J24" s="618">
        <v>30031.553658999994</v>
      </c>
      <c r="K24" s="628">
        <v>0</v>
      </c>
      <c r="L24" s="498">
        <v>323625.88705899997</v>
      </c>
      <c r="M24" s="498">
        <v>0</v>
      </c>
      <c r="N24" s="618">
        <v>286076.65394699958</v>
      </c>
      <c r="O24" s="628">
        <v>0</v>
      </c>
      <c r="P24" s="498">
        <v>9926.9296090000007</v>
      </c>
      <c r="Q24" s="629">
        <v>0</v>
      </c>
    </row>
    <row r="25" spans="1:17" ht="14.1" customHeight="1">
      <c r="A25" s="299">
        <v>3</v>
      </c>
      <c r="B25" s="846">
        <v>45366</v>
      </c>
      <c r="C25" s="854"/>
      <c r="D25" s="617">
        <v>1555566.049308999</v>
      </c>
      <c r="E25" s="498">
        <v>0</v>
      </c>
      <c r="F25" s="618">
        <v>188641.52846299988</v>
      </c>
      <c r="G25" s="628">
        <v>0</v>
      </c>
      <c r="H25" s="498">
        <v>44994.701685000007</v>
      </c>
      <c r="I25" s="498">
        <v>0</v>
      </c>
      <c r="J25" s="618">
        <v>36912.437203999987</v>
      </c>
      <c r="K25" s="628">
        <v>0</v>
      </c>
      <c r="L25" s="498">
        <v>365763.49684300006</v>
      </c>
      <c r="M25" s="498">
        <v>0</v>
      </c>
      <c r="N25" s="618">
        <v>299375.09994499973</v>
      </c>
      <c r="O25" s="628">
        <v>0</v>
      </c>
      <c r="P25" s="498">
        <v>24635.394882000001</v>
      </c>
      <c r="Q25" s="629">
        <v>0</v>
      </c>
    </row>
    <row r="26" spans="1:17" ht="14.1" customHeight="1">
      <c r="A26" s="299">
        <v>2</v>
      </c>
      <c r="B26" s="846">
        <v>45397</v>
      </c>
      <c r="C26" s="854"/>
      <c r="D26" s="617">
        <v>1991827.5754910058</v>
      </c>
      <c r="E26" s="498">
        <v>0</v>
      </c>
      <c r="F26" s="618">
        <v>230907.55140100032</v>
      </c>
      <c r="G26" s="628">
        <v>0</v>
      </c>
      <c r="H26" s="498">
        <v>54772.971744000002</v>
      </c>
      <c r="I26" s="498">
        <v>0</v>
      </c>
      <c r="J26" s="618">
        <v>70893.284156999987</v>
      </c>
      <c r="K26" s="628">
        <v>0</v>
      </c>
      <c r="L26" s="498">
        <v>325152.57239199994</v>
      </c>
      <c r="M26" s="498">
        <v>0</v>
      </c>
      <c r="N26" s="618">
        <v>342150.47092100128</v>
      </c>
      <c r="O26" s="628">
        <v>0</v>
      </c>
      <c r="P26" s="498">
        <v>25684.202401999999</v>
      </c>
      <c r="Q26" s="629">
        <v>0</v>
      </c>
    </row>
    <row r="27" spans="1:17" ht="14.1" customHeight="1">
      <c r="A27" s="299">
        <v>1</v>
      </c>
      <c r="B27" s="846">
        <v>45427</v>
      </c>
      <c r="C27" s="854"/>
      <c r="D27" s="617">
        <v>1588008.674730005</v>
      </c>
      <c r="E27" s="498">
        <v>0</v>
      </c>
      <c r="F27" s="618">
        <v>209032.17436800001</v>
      </c>
      <c r="G27" s="628">
        <v>0</v>
      </c>
      <c r="H27" s="498">
        <v>39965.850255000005</v>
      </c>
      <c r="I27" s="498">
        <v>0</v>
      </c>
      <c r="J27" s="618">
        <v>44574.088613999993</v>
      </c>
      <c r="K27" s="628">
        <v>0</v>
      </c>
      <c r="L27" s="498">
        <v>281969.11578300002</v>
      </c>
      <c r="M27" s="498">
        <v>0</v>
      </c>
      <c r="N27" s="618">
        <v>279927.95223500009</v>
      </c>
      <c r="O27" s="628">
        <v>0</v>
      </c>
      <c r="P27" s="498">
        <v>25118.821054999997</v>
      </c>
      <c r="Q27" s="629">
        <v>0</v>
      </c>
    </row>
    <row r="28" spans="1:17" ht="14.1" customHeight="1">
      <c r="A28" s="299">
        <v>0</v>
      </c>
      <c r="B28" s="846">
        <v>45458</v>
      </c>
      <c r="C28" s="854"/>
      <c r="D28" s="617">
        <v>1735133.5446200015</v>
      </c>
      <c r="E28" s="498">
        <v>0</v>
      </c>
      <c r="F28" s="618">
        <v>181934.49538799969</v>
      </c>
      <c r="G28" s="628">
        <v>0</v>
      </c>
      <c r="H28" s="498">
        <v>6836.1113419999992</v>
      </c>
      <c r="I28" s="498">
        <v>0</v>
      </c>
      <c r="J28" s="618">
        <v>46567.444375000006</v>
      </c>
      <c r="K28" s="628">
        <v>0</v>
      </c>
      <c r="L28" s="498">
        <v>328910.64895199996</v>
      </c>
      <c r="M28" s="498">
        <v>0</v>
      </c>
      <c r="N28" s="618">
        <v>337018.8328390008</v>
      </c>
      <c r="O28" s="628">
        <v>0</v>
      </c>
      <c r="P28" s="498">
        <v>48383.972464000006</v>
      </c>
      <c r="Q28" s="629">
        <v>0</v>
      </c>
    </row>
    <row r="29" spans="1:17" ht="14.1" customHeight="1">
      <c r="B29" s="393"/>
      <c r="C29" s="419"/>
      <c r="D29" s="411"/>
      <c r="E29" s="415"/>
      <c r="F29" s="413"/>
      <c r="G29" s="476"/>
      <c r="H29" s="415"/>
      <c r="I29" s="415"/>
      <c r="J29" s="413"/>
      <c r="K29" s="421"/>
      <c r="L29" s="419"/>
      <c r="M29" s="419"/>
      <c r="N29" s="314"/>
      <c r="O29" s="423"/>
      <c r="Q29" s="463"/>
    </row>
    <row r="30" spans="1:17" ht="14.1" customHeight="1">
      <c r="A30" s="299">
        <v>2023</v>
      </c>
      <c r="B30" s="844" t="s">
        <v>506</v>
      </c>
      <c r="C30" s="853"/>
      <c r="D30" s="620">
        <v>10050077.294141009</v>
      </c>
      <c r="E30" s="479"/>
      <c r="F30" s="621">
        <v>1297737.0242820005</v>
      </c>
      <c r="G30" s="478"/>
      <c r="H30" s="479">
        <v>313736.42953600001</v>
      </c>
      <c r="I30" s="479"/>
      <c r="J30" s="621">
        <v>251229.19376399997</v>
      </c>
      <c r="K30" s="481"/>
      <c r="L30" s="479">
        <v>1908644.0312599996</v>
      </c>
      <c r="M30" s="426"/>
      <c r="N30" s="621">
        <v>1831442.9798310006</v>
      </c>
      <c r="O30" s="423"/>
      <c r="P30" s="479">
        <v>175439.802463</v>
      </c>
      <c r="Q30" s="463"/>
    </row>
    <row r="31" spans="1:17" ht="14.1" customHeight="1">
      <c r="A31" s="299">
        <v>2022</v>
      </c>
      <c r="B31" s="844" t="s">
        <v>507</v>
      </c>
      <c r="C31" s="853"/>
      <c r="D31" s="620">
        <v>10807731.321698986</v>
      </c>
      <c r="E31" s="479"/>
      <c r="F31" s="621">
        <v>1513585.1306109992</v>
      </c>
      <c r="G31" s="478"/>
      <c r="H31" s="479">
        <v>511335.47765299998</v>
      </c>
      <c r="I31" s="479"/>
      <c r="J31" s="621">
        <v>240680.22336999996</v>
      </c>
      <c r="K31" s="482"/>
      <c r="L31" s="479">
        <v>1932660.7272349999</v>
      </c>
      <c r="M31" s="426"/>
      <c r="N31" s="621">
        <v>2098065.364456004</v>
      </c>
      <c r="O31" s="423"/>
      <c r="P31" s="479">
        <v>174901.08952199999</v>
      </c>
      <c r="Q31" s="463"/>
    </row>
    <row r="32" spans="1:17" ht="27" customHeight="1" thickBot="1">
      <c r="B32" s="315" t="s">
        <v>5</v>
      </c>
      <c r="C32" s="630" t="s">
        <v>508</v>
      </c>
      <c r="D32" s="631">
        <v>-7.0102966571422232E-2</v>
      </c>
      <c r="E32" s="375"/>
      <c r="F32" s="626">
        <v>-0.14260717944676549</v>
      </c>
      <c r="G32" s="375"/>
      <c r="H32" s="626">
        <v>-0.38643719583856784</v>
      </c>
      <c r="I32" s="375"/>
      <c r="J32" s="626">
        <v>4.3829818031134948E-2</v>
      </c>
      <c r="K32" s="375"/>
      <c r="L32" s="626">
        <v>-1.2426752216029291E-2</v>
      </c>
      <c r="M32" s="375"/>
      <c r="N32" s="626">
        <v>-0.12708011349023651</v>
      </c>
      <c r="O32" s="445"/>
      <c r="P32" s="626">
        <v>3.0801005440976859E-3</v>
      </c>
      <c r="Q32" s="325"/>
    </row>
    <row r="33" spans="2:13" ht="12.75" customHeight="1">
      <c r="B33" s="326" t="s">
        <v>418</v>
      </c>
      <c r="L33" s="327"/>
      <c r="M33" s="327" t="s">
        <v>289</v>
      </c>
    </row>
    <row r="34" spans="2:13" ht="12.75" customHeight="1">
      <c r="B34" s="328"/>
      <c r="C34" s="627"/>
    </row>
    <row r="35" spans="2:13" ht="0.75" customHeight="1"/>
    <row r="36" spans="2:13" ht="12.75" hidden="1" customHeight="1"/>
  </sheetData>
  <mergeCells count="36">
    <mergeCell ref="B28:C28"/>
    <mergeCell ref="B30:C30"/>
    <mergeCell ref="B31:C31"/>
    <mergeCell ref="B26:C26"/>
    <mergeCell ref="B27:C27"/>
    <mergeCell ref="D3:Q3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L4:M4"/>
    <mergeCell ref="N4:O4"/>
    <mergeCell ref="F4:G4"/>
    <mergeCell ref="H4:I4"/>
    <mergeCell ref="J4:K4"/>
    <mergeCell ref="B1:Q2"/>
    <mergeCell ref="B21:C21"/>
    <mergeCell ref="B15:C15"/>
    <mergeCell ref="P4:Q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3:C4"/>
    <mergeCell ref="D4:E4"/>
  </mergeCells>
  <conditionalFormatting sqref="D32 F32 H32 J32 L32 N32 P32">
    <cfRule type="cellIs" dxfId="3" priority="1" operator="lessThan">
      <formula>0</formula>
    </cfRule>
  </conditionalFormatting>
  <printOptions horizontalCentered="1" verticalCentered="1"/>
  <pageMargins left="0" right="0" top="0.78740157480314965" bottom="0.39370078740157483" header="0" footer="0"/>
  <pageSetup paperSize="9" scale="80" firstPageNumber="37" orientation="portrait" useFirstPageNumber="1" r:id="rId1"/>
  <headerFooter>
    <oddHeader>&amp;L&amp;G&amp;R&amp;G</oddHeader>
    <oddFooter>&amp;C&amp;"Arial Black,Normal"&amp;12&amp;K03+000&amp;P&amp;R&amp;"Arial Black,Gras"&amp;14&amp;K03+000Janvier 2024 | N°53&amp;G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euil22">
    <tabColor rgb="FF00B0F0"/>
  </sheetPr>
  <dimension ref="A1:I35"/>
  <sheetViews>
    <sheetView topLeftCell="A3" zoomScale="80" zoomScaleNormal="80" zoomScaleSheetLayoutView="70" workbookViewId="0">
      <selection activeCell="B32" sqref="B32:C32"/>
    </sheetView>
  </sheetViews>
  <sheetFormatPr baseColWidth="10" defaultColWidth="11.44140625" defaultRowHeight="12.75" customHeight="1"/>
  <cols>
    <col min="1" max="1" width="13" style="33" customWidth="1"/>
    <col min="2" max="2" width="6.44140625" style="33" customWidth="1"/>
    <col min="3" max="3" width="17.5546875" style="33" customWidth="1"/>
    <col min="4" max="4" width="13.6640625" style="33" customWidth="1"/>
    <col min="5" max="5" width="8" style="33" customWidth="1"/>
    <col min="6" max="6" width="17.5546875" style="33" customWidth="1"/>
    <col min="7" max="7" width="2.33203125" style="33" customWidth="1"/>
    <col min="8" max="8" width="11.33203125" style="33" customWidth="1"/>
    <col min="9" max="9" width="2.33203125" style="33" customWidth="1"/>
    <col min="10" max="13" width="11.44140625" style="33" customWidth="1"/>
    <col min="14" max="16384" width="11.44140625" style="33"/>
  </cols>
  <sheetData>
    <row r="1" spans="1:9" ht="21" customHeight="1">
      <c r="A1" s="632"/>
      <c r="B1" s="960" t="s">
        <v>401</v>
      </c>
      <c r="C1" s="960"/>
      <c r="D1" s="960"/>
      <c r="E1" s="960"/>
      <c r="F1" s="960"/>
      <c r="G1" s="960"/>
      <c r="H1" s="632"/>
      <c r="I1" s="632"/>
    </row>
    <row r="2" spans="1:9" ht="12.75" customHeight="1" thickBot="1">
      <c r="B2" s="961"/>
      <c r="C2" s="961"/>
      <c r="D2" s="961"/>
      <c r="E2" s="961"/>
      <c r="F2" s="961"/>
      <c r="G2" s="961"/>
    </row>
    <row r="3" spans="1:9" ht="57" customHeight="1" thickBot="1">
      <c r="B3" s="818" t="s">
        <v>6</v>
      </c>
      <c r="C3" s="819"/>
      <c r="D3" s="818" t="s">
        <v>216</v>
      </c>
      <c r="E3" s="825"/>
      <c r="F3" s="818" t="s">
        <v>215</v>
      </c>
      <c r="G3" s="825"/>
    </row>
    <row r="4" spans="1:9" ht="12.75" customHeight="1">
      <c r="B4" s="300" t="s">
        <v>7</v>
      </c>
      <c r="C4" s="301"/>
      <c r="D4" s="393"/>
      <c r="E4" s="499"/>
      <c r="G4" s="463"/>
    </row>
    <row r="5" spans="1:9" ht="12.75" customHeight="1">
      <c r="B5" s="964">
        <v>44727</v>
      </c>
      <c r="C5" s="965"/>
      <c r="D5" s="417">
        <v>8119</v>
      </c>
      <c r="E5" s="474">
        <v>0</v>
      </c>
      <c r="F5" s="633" t="s">
        <v>339</v>
      </c>
      <c r="G5" s="474">
        <v>0</v>
      </c>
    </row>
    <row r="6" spans="1:9" ht="12.75" customHeight="1">
      <c r="B6" s="964">
        <v>44757</v>
      </c>
      <c r="C6" s="965"/>
      <c r="D6" s="417">
        <v>11194</v>
      </c>
      <c r="E6" s="474">
        <v>0</v>
      </c>
      <c r="F6" s="633" t="s">
        <v>339</v>
      </c>
      <c r="G6" s="474">
        <v>0</v>
      </c>
    </row>
    <row r="7" spans="1:9" ht="12.75" customHeight="1">
      <c r="B7" s="964">
        <v>44788</v>
      </c>
      <c r="C7" s="965"/>
      <c r="D7" s="417">
        <v>11895</v>
      </c>
      <c r="E7" s="474">
        <v>0</v>
      </c>
      <c r="F7" s="633" t="s">
        <v>339</v>
      </c>
      <c r="G7" s="474">
        <v>0</v>
      </c>
    </row>
    <row r="8" spans="1:9" ht="12.75" customHeight="1">
      <c r="B8" s="964">
        <v>44819</v>
      </c>
      <c r="C8" s="965"/>
      <c r="D8" s="417">
        <v>14189</v>
      </c>
      <c r="E8" s="474">
        <v>0</v>
      </c>
      <c r="F8" s="633" t="s">
        <v>339</v>
      </c>
      <c r="G8" s="474">
        <v>0</v>
      </c>
    </row>
    <row r="9" spans="1:9" ht="12.75" customHeight="1">
      <c r="B9" s="964">
        <v>44849</v>
      </c>
      <c r="C9" s="965"/>
      <c r="D9" s="417">
        <v>22023</v>
      </c>
      <c r="E9" s="474">
        <v>0</v>
      </c>
      <c r="F9" s="633" t="s">
        <v>339</v>
      </c>
      <c r="G9" s="474">
        <v>0</v>
      </c>
    </row>
    <row r="10" spans="1:9" ht="12.75" customHeight="1">
      <c r="B10" s="964">
        <v>44880</v>
      </c>
      <c r="C10" s="965"/>
      <c r="D10" s="417">
        <v>20481</v>
      </c>
      <c r="E10" s="474">
        <v>0</v>
      </c>
      <c r="F10" s="633" t="s">
        <v>339</v>
      </c>
      <c r="G10" s="474">
        <v>0</v>
      </c>
    </row>
    <row r="11" spans="1:9" ht="12.75" customHeight="1">
      <c r="B11" s="964">
        <v>44910</v>
      </c>
      <c r="C11" s="965"/>
      <c r="D11" s="417">
        <v>23914</v>
      </c>
      <c r="E11" s="474">
        <v>0</v>
      </c>
      <c r="F11" s="633" t="s">
        <v>339</v>
      </c>
      <c r="G11" s="474">
        <v>0</v>
      </c>
    </row>
    <row r="12" spans="1:9" ht="12.75" customHeight="1">
      <c r="B12" s="964">
        <v>44941</v>
      </c>
      <c r="C12" s="965"/>
      <c r="D12" s="417">
        <v>10157</v>
      </c>
      <c r="E12" s="474">
        <v>0</v>
      </c>
      <c r="F12" s="633" t="s">
        <v>339</v>
      </c>
      <c r="G12" s="474">
        <v>0</v>
      </c>
    </row>
    <row r="13" spans="1:9" ht="12.75" customHeight="1">
      <c r="B13" s="964">
        <v>44972</v>
      </c>
      <c r="C13" s="965"/>
      <c r="D13" s="417">
        <v>9191</v>
      </c>
      <c r="E13" s="474">
        <v>0</v>
      </c>
      <c r="F13" s="633" t="s">
        <v>339</v>
      </c>
      <c r="G13" s="474">
        <v>0</v>
      </c>
    </row>
    <row r="14" spans="1:9" ht="12.75" customHeight="1">
      <c r="B14" s="964">
        <v>45000</v>
      </c>
      <c r="C14" s="965"/>
      <c r="D14" s="417">
        <v>12442</v>
      </c>
      <c r="E14" s="474">
        <v>0</v>
      </c>
      <c r="F14" s="633" t="s">
        <v>339</v>
      </c>
      <c r="G14" s="474">
        <v>0</v>
      </c>
    </row>
    <row r="15" spans="1:9" ht="12.75" customHeight="1">
      <c r="B15" s="964">
        <v>45031</v>
      </c>
      <c r="C15" s="965"/>
      <c r="D15" s="417">
        <v>15657</v>
      </c>
      <c r="E15" s="474">
        <v>0</v>
      </c>
      <c r="F15" s="633" t="s">
        <v>339</v>
      </c>
      <c r="G15" s="474">
        <v>0</v>
      </c>
    </row>
    <row r="16" spans="1:9" ht="12.75" customHeight="1">
      <c r="B16" s="964">
        <v>45061</v>
      </c>
      <c r="C16" s="965"/>
      <c r="D16" s="417">
        <v>15831</v>
      </c>
      <c r="E16" s="474">
        <v>0</v>
      </c>
      <c r="F16" s="633" t="s">
        <v>339</v>
      </c>
      <c r="G16" s="474">
        <v>0</v>
      </c>
    </row>
    <row r="17" spans="2:7" ht="12.75" customHeight="1">
      <c r="B17" s="964">
        <v>45092</v>
      </c>
      <c r="C17" s="965"/>
      <c r="D17" s="417">
        <v>16674</v>
      </c>
      <c r="E17" s="474">
        <v>0</v>
      </c>
      <c r="F17" s="633" t="s">
        <v>339</v>
      </c>
      <c r="G17" s="474">
        <v>0</v>
      </c>
    </row>
    <row r="18" spans="2:7" ht="12.75" customHeight="1">
      <c r="B18" s="964">
        <v>45122</v>
      </c>
      <c r="C18" s="965"/>
      <c r="D18" s="417">
        <v>25555</v>
      </c>
      <c r="E18" s="474">
        <v>0</v>
      </c>
      <c r="F18" s="633" t="s">
        <v>339</v>
      </c>
      <c r="G18" s="474">
        <v>0</v>
      </c>
    </row>
    <row r="19" spans="2:7" ht="12.75" customHeight="1">
      <c r="B19" s="964">
        <v>45153</v>
      </c>
      <c r="C19" s="965"/>
      <c r="D19" s="417">
        <v>23288</v>
      </c>
      <c r="E19" s="474">
        <v>0</v>
      </c>
      <c r="F19" s="633" t="s">
        <v>339</v>
      </c>
      <c r="G19" s="474">
        <v>0</v>
      </c>
    </row>
    <row r="20" spans="2:7" ht="12.75" customHeight="1">
      <c r="B20" s="964">
        <v>45184</v>
      </c>
      <c r="C20" s="965"/>
      <c r="D20" s="417">
        <v>22975</v>
      </c>
      <c r="E20" s="474">
        <v>0</v>
      </c>
      <c r="F20" s="633" t="s">
        <v>339</v>
      </c>
      <c r="G20" s="474">
        <v>0</v>
      </c>
    </row>
    <row r="21" spans="2:7" ht="12.75" customHeight="1">
      <c r="B21" s="964">
        <v>45214</v>
      </c>
      <c r="C21" s="965"/>
      <c r="D21" s="417">
        <v>28456</v>
      </c>
      <c r="E21" s="474">
        <v>0</v>
      </c>
      <c r="F21" s="633" t="s">
        <v>339</v>
      </c>
      <c r="G21" s="474">
        <v>0</v>
      </c>
    </row>
    <row r="22" spans="2:7" ht="12.75" customHeight="1">
      <c r="B22" s="964">
        <v>45245</v>
      </c>
      <c r="C22" s="965"/>
      <c r="D22" s="417">
        <v>20132</v>
      </c>
      <c r="E22" s="474">
        <v>0</v>
      </c>
      <c r="F22" s="633" t="s">
        <v>339</v>
      </c>
      <c r="G22" s="474">
        <v>0</v>
      </c>
    </row>
    <row r="23" spans="2:7" ht="12.75" customHeight="1">
      <c r="B23" s="964">
        <v>45275</v>
      </c>
      <c r="C23" s="965"/>
      <c r="D23" s="417">
        <v>19531</v>
      </c>
      <c r="E23" s="474">
        <v>0</v>
      </c>
      <c r="F23" s="633" t="s">
        <v>339</v>
      </c>
      <c r="G23" s="474">
        <v>0</v>
      </c>
    </row>
    <row r="24" spans="2:7" ht="12.75" customHeight="1">
      <c r="B24" s="964">
        <v>45306</v>
      </c>
      <c r="C24" s="965"/>
      <c r="D24" s="417">
        <v>11250</v>
      </c>
      <c r="E24" s="474">
        <v>0</v>
      </c>
      <c r="F24" s="633" t="s">
        <v>339</v>
      </c>
      <c r="G24" s="474">
        <v>0</v>
      </c>
    </row>
    <row r="25" spans="2:7" ht="12.75" customHeight="1">
      <c r="B25" s="964">
        <v>45337</v>
      </c>
      <c r="C25" s="965"/>
      <c r="D25" s="417">
        <v>11083</v>
      </c>
      <c r="E25" s="474">
        <v>0</v>
      </c>
      <c r="F25" s="633" t="s">
        <v>339</v>
      </c>
      <c r="G25" s="474">
        <v>0</v>
      </c>
    </row>
    <row r="26" spans="2:7" ht="12.75" customHeight="1">
      <c r="B26" s="964">
        <v>45366</v>
      </c>
      <c r="C26" s="965"/>
      <c r="D26" s="417">
        <v>14550</v>
      </c>
      <c r="E26" s="474">
        <v>0</v>
      </c>
      <c r="F26" s="633" t="s">
        <v>339</v>
      </c>
      <c r="G26" s="474">
        <v>0</v>
      </c>
    </row>
    <row r="27" spans="2:7" ht="12.75" customHeight="1">
      <c r="B27" s="964">
        <v>45397</v>
      </c>
      <c r="C27" s="965"/>
      <c r="D27" s="417">
        <v>20895</v>
      </c>
      <c r="E27" s="474">
        <v>0</v>
      </c>
      <c r="F27" s="633" t="s">
        <v>339</v>
      </c>
      <c r="G27" s="474">
        <v>0</v>
      </c>
    </row>
    <row r="28" spans="2:7" ht="12.75" customHeight="1">
      <c r="B28" s="964">
        <v>45427</v>
      </c>
      <c r="C28" s="965"/>
      <c r="D28" s="417">
        <v>20178</v>
      </c>
      <c r="E28" s="474" t="s">
        <v>127</v>
      </c>
      <c r="F28" s="633" t="s">
        <v>339</v>
      </c>
      <c r="G28" s="474">
        <v>0</v>
      </c>
    </row>
    <row r="29" spans="2:7" ht="12.75" customHeight="1">
      <c r="B29" s="393"/>
      <c r="C29" s="355"/>
      <c r="D29" s="417"/>
      <c r="E29" s="355"/>
      <c r="F29" s="634"/>
      <c r="G29" s="463"/>
    </row>
    <row r="30" spans="2:7" ht="12.75" customHeight="1">
      <c r="B30" s="844" t="s">
        <v>494</v>
      </c>
      <c r="C30" s="845"/>
      <c r="D30" s="431">
        <v>77956</v>
      </c>
      <c r="E30" s="482"/>
      <c r="F30" s="635">
        <v>0</v>
      </c>
      <c r="G30" s="463"/>
    </row>
    <row r="31" spans="2:7" ht="12.75" customHeight="1">
      <c r="B31" s="844" t="s">
        <v>495</v>
      </c>
      <c r="C31" s="845"/>
      <c r="D31" s="431">
        <v>63278</v>
      </c>
      <c r="E31" s="482"/>
      <c r="F31" s="635">
        <v>0</v>
      </c>
      <c r="G31" s="463"/>
    </row>
    <row r="32" spans="2:7" ht="12.75" customHeight="1" thickBot="1">
      <c r="B32" s="770" t="s">
        <v>5</v>
      </c>
      <c r="C32" s="636" t="s">
        <v>496</v>
      </c>
      <c r="D32" s="637">
        <v>0.23196055501122026</v>
      </c>
      <c r="E32" s="638"/>
      <c r="F32" s="639" t="s">
        <v>285</v>
      </c>
      <c r="G32" s="325"/>
    </row>
    <row r="33" spans="2:7" ht="12.75" customHeight="1">
      <c r="B33" s="329" t="s">
        <v>340</v>
      </c>
      <c r="E33" s="640" t="s">
        <v>485</v>
      </c>
      <c r="G33" s="640" t="s">
        <v>438</v>
      </c>
    </row>
    <row r="35" spans="2:7" ht="12.75" hidden="1" customHeight="1"/>
  </sheetData>
  <mergeCells count="30">
    <mergeCell ref="D3:E3"/>
    <mergeCell ref="F3:G3"/>
    <mergeCell ref="B6:C6"/>
    <mergeCell ref="B7:C7"/>
    <mergeCell ref="B8:C8"/>
    <mergeCell ref="B9:C9"/>
    <mergeCell ref="B31:C31"/>
    <mergeCell ref="B23:C23"/>
    <mergeCell ref="B24:C24"/>
    <mergeCell ref="B25:C25"/>
    <mergeCell ref="B26:C26"/>
    <mergeCell ref="B27:C27"/>
    <mergeCell ref="B28:C28"/>
    <mergeCell ref="B30:C30"/>
    <mergeCell ref="B1:G2"/>
    <mergeCell ref="B22:C22"/>
    <mergeCell ref="B15:C15"/>
    <mergeCell ref="B16:C16"/>
    <mergeCell ref="B21:C21"/>
    <mergeCell ref="B17:C17"/>
    <mergeCell ref="B18:C18"/>
    <mergeCell ref="B19:C19"/>
    <mergeCell ref="B20:C20"/>
    <mergeCell ref="B10:C10"/>
    <mergeCell ref="B11:C11"/>
    <mergeCell ref="B12:C12"/>
    <mergeCell ref="B13:C13"/>
    <mergeCell ref="B14:C14"/>
    <mergeCell ref="B3:C3"/>
    <mergeCell ref="B5:C5"/>
  </mergeCells>
  <conditionalFormatting sqref="D32 F32">
    <cfRule type="cellIs" dxfId="2" priority="3" operator="lessThan">
      <formula>0</formula>
    </cfRule>
  </conditionalFormatting>
  <printOptions horizontalCentered="1" verticalCentered="1"/>
  <pageMargins left="0" right="0" top="0.78740157480314965" bottom="0.39370078740157483" header="0" footer="0"/>
  <pageSetup paperSize="9" scale="80" firstPageNumber="38" orientation="portrait" useFirstPageNumber="1" r:id="rId1"/>
  <headerFooter>
    <oddHeader>&amp;L&amp;G&amp;R&amp;G</oddHeader>
    <oddFooter xml:space="preserve">&amp;C&amp;"Arial Black,Normal"&amp;12&amp;K03+000&amp;P&amp;R&amp;"Arial Black,Gras"&amp;14&amp;K03+000Janvier 2024 | N°53&amp;G             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euil24">
    <tabColor rgb="FF00B0F0"/>
  </sheetPr>
  <dimension ref="A1:N35"/>
  <sheetViews>
    <sheetView showZeros="0" topLeftCell="A5" zoomScale="80" zoomScaleNormal="80" zoomScaleSheetLayoutView="90" zoomScalePageLayoutView="80" workbookViewId="0">
      <selection activeCell="B33" sqref="B33:C33"/>
    </sheetView>
  </sheetViews>
  <sheetFormatPr baseColWidth="10" defaultColWidth="11.44140625" defaultRowHeight="12.75" customHeight="1"/>
  <cols>
    <col min="1" max="1" width="4.6640625" style="299" customWidth="1"/>
    <col min="2" max="2" width="10.6640625" style="33" customWidth="1"/>
    <col min="3" max="3" width="14.33203125" style="33" customWidth="1"/>
    <col min="4" max="4" width="11.33203125" style="33" customWidth="1"/>
    <col min="5" max="5" width="2.44140625" style="226" customWidth="1"/>
    <col min="6" max="6" width="11.44140625" style="33" customWidth="1"/>
    <col min="7" max="7" width="2.5546875" style="33" customWidth="1"/>
    <col min="8" max="8" width="12.6640625" style="33" customWidth="1"/>
    <col min="9" max="9" width="1.6640625" style="33" customWidth="1"/>
    <col min="10" max="10" width="11.5546875" style="33" customWidth="1"/>
    <col min="11" max="11" width="2" style="33" customWidth="1"/>
    <col min="12" max="12" width="11.33203125" style="33" customWidth="1"/>
    <col min="13" max="13" width="1.6640625" style="33" customWidth="1"/>
    <col min="14" max="14" width="11.44140625" style="33" customWidth="1"/>
    <col min="15" max="16384" width="11.44140625" style="33"/>
  </cols>
  <sheetData>
    <row r="1" spans="2:14" ht="22.5" customHeight="1">
      <c r="B1" s="960" t="s">
        <v>439</v>
      </c>
      <c r="C1" s="960"/>
      <c r="D1" s="960"/>
      <c r="E1" s="960"/>
      <c r="F1" s="960"/>
      <c r="G1" s="960"/>
      <c r="H1" s="960"/>
      <c r="I1" s="960"/>
      <c r="J1" s="960"/>
      <c r="K1" s="960"/>
      <c r="L1" s="960"/>
      <c r="M1" s="960"/>
    </row>
    <row r="2" spans="2:14" ht="12.75" customHeight="1" thickBot="1">
      <c r="B2" s="961"/>
      <c r="C2" s="961"/>
      <c r="D2" s="961"/>
      <c r="E2" s="961"/>
      <c r="F2" s="961"/>
      <c r="G2" s="961"/>
      <c r="H2" s="961"/>
      <c r="I2" s="961"/>
      <c r="J2" s="961"/>
      <c r="K2" s="961"/>
      <c r="L2" s="961"/>
      <c r="M2" s="961"/>
    </row>
    <row r="3" spans="2:14" ht="12.75" customHeight="1">
      <c r="B3" s="833" t="s">
        <v>6</v>
      </c>
      <c r="C3" s="848"/>
      <c r="D3" s="970" t="s">
        <v>19</v>
      </c>
      <c r="E3" s="971"/>
      <c r="F3" s="971"/>
      <c r="G3" s="971"/>
      <c r="H3" s="971"/>
      <c r="I3" s="971"/>
      <c r="J3" s="971"/>
      <c r="K3" s="971"/>
      <c r="L3" s="971"/>
      <c r="M3" s="972"/>
      <c r="N3" s="391"/>
    </row>
    <row r="4" spans="2:14" ht="110.25" customHeight="1">
      <c r="B4" s="835"/>
      <c r="C4" s="973"/>
      <c r="D4" s="974" t="s">
        <v>125</v>
      </c>
      <c r="E4" s="975"/>
      <c r="F4" s="976" t="s">
        <v>326</v>
      </c>
      <c r="G4" s="977"/>
      <c r="H4" s="976" t="s">
        <v>121</v>
      </c>
      <c r="I4" s="977"/>
      <c r="J4" s="976" t="s">
        <v>338</v>
      </c>
      <c r="K4" s="975"/>
      <c r="L4" s="968" t="s">
        <v>327</v>
      </c>
      <c r="M4" s="969"/>
    </row>
    <row r="5" spans="2:14" ht="30" customHeight="1" thickBot="1">
      <c r="B5" s="840"/>
      <c r="C5" s="869"/>
      <c r="D5" s="929" t="s">
        <v>124</v>
      </c>
      <c r="E5" s="978"/>
      <c r="F5" s="936" t="s">
        <v>123</v>
      </c>
      <c r="G5" s="979"/>
      <c r="H5" s="978" t="s">
        <v>123</v>
      </c>
      <c r="I5" s="978"/>
      <c r="J5" s="936" t="s">
        <v>122</v>
      </c>
      <c r="K5" s="979"/>
      <c r="L5" s="936" t="s">
        <v>335</v>
      </c>
      <c r="M5" s="930"/>
    </row>
    <row r="6" spans="2:14" ht="12.75" customHeight="1">
      <c r="B6" s="966">
        <v>44757</v>
      </c>
      <c r="C6" s="967"/>
      <c r="D6" s="641">
        <v>105.25285714285714</v>
      </c>
      <c r="E6" s="475">
        <v>0</v>
      </c>
      <c r="F6" s="642">
        <v>18.340000000000003</v>
      </c>
      <c r="G6" s="471">
        <v>0</v>
      </c>
      <c r="H6" s="643">
        <v>100.44428571428571</v>
      </c>
      <c r="I6" s="475">
        <v>0</v>
      </c>
      <c r="J6" s="642">
        <v>412.47619047619048</v>
      </c>
      <c r="K6" s="471">
        <v>0</v>
      </c>
      <c r="L6" s="643">
        <v>7.5961600109547298</v>
      </c>
      <c r="M6" s="473">
        <v>0</v>
      </c>
    </row>
    <row r="7" spans="2:14" ht="12.75" customHeight="1">
      <c r="B7" s="966">
        <v>44788</v>
      </c>
      <c r="C7" s="967"/>
      <c r="D7" s="641">
        <v>97.643043478260893</v>
      </c>
      <c r="E7" s="475">
        <v>0</v>
      </c>
      <c r="F7" s="642">
        <v>18.062608695652173</v>
      </c>
      <c r="G7" s="471">
        <v>0</v>
      </c>
      <c r="H7" s="643">
        <v>109.6891304347826</v>
      </c>
      <c r="I7" s="475">
        <v>0</v>
      </c>
      <c r="J7" s="642">
        <v>411.08695652173913</v>
      </c>
      <c r="K7" s="471">
        <v>0</v>
      </c>
      <c r="L7" s="643">
        <v>7.9800825657598198</v>
      </c>
      <c r="M7" s="473">
        <v>0</v>
      </c>
    </row>
    <row r="8" spans="2:14" ht="12.75" customHeight="1">
      <c r="B8" s="966">
        <v>44819</v>
      </c>
      <c r="C8" s="967"/>
      <c r="D8" s="641">
        <v>90.608181818181848</v>
      </c>
      <c r="E8" s="475">
        <v>0</v>
      </c>
      <c r="F8" s="642">
        <v>18.185909090909092</v>
      </c>
      <c r="G8" s="471">
        <v>0</v>
      </c>
      <c r="H8" s="643">
        <v>111.35818181818185</v>
      </c>
      <c r="I8" s="475">
        <v>0</v>
      </c>
      <c r="J8" s="642">
        <v>426.81818181818181</v>
      </c>
      <c r="K8" s="471">
        <v>0</v>
      </c>
      <c r="L8" s="643">
        <v>8.4111089208325698</v>
      </c>
      <c r="M8" s="473">
        <v>0</v>
      </c>
    </row>
    <row r="9" spans="2:14" ht="12.75" customHeight="1">
      <c r="B9" s="966">
        <v>44849</v>
      </c>
      <c r="C9" s="967"/>
      <c r="D9" s="641">
        <v>93.718571428571423</v>
      </c>
      <c r="E9" s="475">
        <v>0</v>
      </c>
      <c r="F9" s="642">
        <v>18.300952380952385</v>
      </c>
      <c r="G9" s="471">
        <v>0</v>
      </c>
      <c r="H9" s="643">
        <v>103.01190476190476</v>
      </c>
      <c r="I9" s="475">
        <v>0</v>
      </c>
      <c r="J9" s="642">
        <v>416.09523809523807</v>
      </c>
      <c r="K9" s="471">
        <v>0</v>
      </c>
      <c r="L9" s="643">
        <v>8.2182380309512002</v>
      </c>
      <c r="M9" s="473">
        <v>0</v>
      </c>
    </row>
    <row r="10" spans="2:14" ht="12.75" customHeight="1">
      <c r="B10" s="966">
        <v>44880</v>
      </c>
      <c r="C10" s="967"/>
      <c r="D10" s="641">
        <v>90.938636363636363</v>
      </c>
      <c r="E10" s="475">
        <v>0</v>
      </c>
      <c r="F10" s="642">
        <v>19.405909090909088</v>
      </c>
      <c r="G10" s="471">
        <v>0</v>
      </c>
      <c r="H10" s="643">
        <v>92.595000000000013</v>
      </c>
      <c r="I10" s="475">
        <v>0</v>
      </c>
      <c r="J10" s="642">
        <v>416.31818181818181</v>
      </c>
      <c r="K10" s="471">
        <v>0</v>
      </c>
      <c r="L10" s="643">
        <v>8.3940950311618199</v>
      </c>
      <c r="M10" s="473">
        <v>0</v>
      </c>
    </row>
    <row r="11" spans="2:14" ht="12.75" customHeight="1">
      <c r="B11" s="966">
        <v>44910</v>
      </c>
      <c r="C11" s="967"/>
      <c r="D11" s="641">
        <v>81.503181818181801</v>
      </c>
      <c r="E11" s="475">
        <v>0</v>
      </c>
      <c r="F11" s="642">
        <v>20.065000000000001</v>
      </c>
      <c r="G11" s="471">
        <v>0</v>
      </c>
      <c r="H11" s="643">
        <v>92.435000000000002</v>
      </c>
      <c r="I11" s="475">
        <v>0</v>
      </c>
      <c r="J11" s="642">
        <v>444.22727272727275</v>
      </c>
      <c r="K11" s="471">
        <v>0</v>
      </c>
      <c r="L11" s="643">
        <v>7.7485348903569902</v>
      </c>
      <c r="M11" s="473">
        <v>0</v>
      </c>
    </row>
    <row r="12" spans="2:14" ht="12.75" customHeight="1">
      <c r="B12" s="966">
        <v>44941</v>
      </c>
      <c r="C12" s="967"/>
      <c r="D12" s="641">
        <v>84.081818181818193</v>
      </c>
      <c r="E12" s="475">
        <v>0</v>
      </c>
      <c r="F12" s="642">
        <v>19.943181818181813</v>
      </c>
      <c r="G12" s="471">
        <v>0</v>
      </c>
      <c r="H12" s="643">
        <v>95.979090909090885</v>
      </c>
      <c r="I12" s="475">
        <v>0</v>
      </c>
      <c r="J12" s="642">
        <v>480.63636363636363</v>
      </c>
      <c r="K12" s="471">
        <v>0</v>
      </c>
      <c r="L12" s="643">
        <v>7.0709858232993303</v>
      </c>
      <c r="M12" s="473">
        <v>0</v>
      </c>
    </row>
    <row r="13" spans="2:14" ht="12.75" customHeight="1">
      <c r="B13" s="966">
        <v>44972</v>
      </c>
      <c r="C13" s="967"/>
      <c r="D13" s="641">
        <v>83.632500000000007</v>
      </c>
      <c r="E13" s="475">
        <v>0</v>
      </c>
      <c r="F13" s="642">
        <v>21.403499999999998</v>
      </c>
      <c r="G13" s="471">
        <v>0</v>
      </c>
      <c r="H13" s="643">
        <v>103.96299999999999</v>
      </c>
      <c r="I13" s="475">
        <v>0</v>
      </c>
      <c r="J13" s="642">
        <v>484.95</v>
      </c>
      <c r="K13" s="471">
        <v>0</v>
      </c>
      <c r="L13" s="643">
        <v>6.7960002149656598</v>
      </c>
      <c r="M13" s="473">
        <v>0</v>
      </c>
    </row>
    <row r="14" spans="2:14" ht="12.75" customHeight="1">
      <c r="B14" s="966">
        <v>45000</v>
      </c>
      <c r="C14" s="967"/>
      <c r="D14" s="641">
        <v>79.256521739130449</v>
      </c>
      <c r="E14" s="475">
        <v>0</v>
      </c>
      <c r="F14" s="642">
        <v>20.961739130434783</v>
      </c>
      <c r="G14" s="471">
        <v>0</v>
      </c>
      <c r="H14" s="643">
        <v>106.48739130434782</v>
      </c>
      <c r="I14" s="475">
        <v>0</v>
      </c>
      <c r="J14" s="642">
        <v>453.56521739130437</v>
      </c>
      <c r="K14" s="471">
        <v>0</v>
      </c>
      <c r="L14" s="643">
        <v>7.1879050314906001</v>
      </c>
      <c r="M14" s="473">
        <v>0</v>
      </c>
    </row>
    <row r="15" spans="2:14" ht="12.75" customHeight="1">
      <c r="B15" s="966">
        <v>45031</v>
      </c>
      <c r="C15" s="967"/>
      <c r="D15" s="641">
        <v>83.536000000000016</v>
      </c>
      <c r="E15" s="475">
        <v>0</v>
      </c>
      <c r="F15" s="642">
        <v>24.582000000000001</v>
      </c>
      <c r="G15" s="471">
        <v>0</v>
      </c>
      <c r="H15" s="643">
        <v>115.5835</v>
      </c>
      <c r="I15" s="475">
        <v>0</v>
      </c>
      <c r="J15" s="642">
        <v>479.5</v>
      </c>
      <c r="K15" s="471">
        <v>0</v>
      </c>
      <c r="L15" s="643">
        <v>7.0491866265839302</v>
      </c>
      <c r="M15" s="473">
        <v>0</v>
      </c>
    </row>
    <row r="16" spans="2:14" ht="12.75" customHeight="1">
      <c r="B16" s="966">
        <v>45061</v>
      </c>
      <c r="C16" s="967"/>
      <c r="D16" s="641">
        <v>75.747391304347829</v>
      </c>
      <c r="E16" s="475">
        <v>0</v>
      </c>
      <c r="F16" s="642">
        <v>25.729565217391308</v>
      </c>
      <c r="G16" s="471">
        <v>0</v>
      </c>
      <c r="H16" s="643">
        <v>122.55217391304345</v>
      </c>
      <c r="I16" s="475">
        <v>0</v>
      </c>
      <c r="J16" s="642">
        <v>491.73913043478262</v>
      </c>
      <c r="K16" s="471">
        <v>0</v>
      </c>
      <c r="L16" s="643">
        <v>6.9646542090105097</v>
      </c>
      <c r="M16" s="473">
        <v>0</v>
      </c>
    </row>
    <row r="17" spans="2:13" ht="12.75" customHeight="1">
      <c r="B17" s="966">
        <v>45092</v>
      </c>
      <c r="C17" s="967"/>
      <c r="D17" s="641">
        <v>74.975000000000009</v>
      </c>
      <c r="E17" s="475">
        <v>0</v>
      </c>
      <c r="F17" s="642">
        <v>24.762272727272727</v>
      </c>
      <c r="G17" s="471">
        <v>0</v>
      </c>
      <c r="H17" s="643">
        <v>132.12545454545455</v>
      </c>
      <c r="I17" s="475">
        <v>0</v>
      </c>
      <c r="J17" s="642">
        <v>492.27272727272725</v>
      </c>
      <c r="K17" s="471">
        <v>0</v>
      </c>
      <c r="L17" s="643">
        <v>7.0708953125683998</v>
      </c>
      <c r="M17" s="473">
        <v>0</v>
      </c>
    </row>
    <row r="18" spans="2:13" ht="12.75" customHeight="1">
      <c r="B18" s="966">
        <v>45122</v>
      </c>
      <c r="C18" s="967"/>
      <c r="D18" s="641">
        <v>80.109047619047615</v>
      </c>
      <c r="E18" s="475">
        <v>0</v>
      </c>
      <c r="F18" s="642">
        <v>24.00809523809524</v>
      </c>
      <c r="G18" s="471">
        <v>0</v>
      </c>
      <c r="H18" s="643">
        <v>127.58333333333333</v>
      </c>
      <c r="I18" s="475">
        <v>0</v>
      </c>
      <c r="J18" s="642">
        <v>512.23809523809518</v>
      </c>
      <c r="K18" s="471">
        <v>0</v>
      </c>
      <c r="L18" s="643">
        <v>6.9148090742575699</v>
      </c>
      <c r="M18" s="473">
        <v>0</v>
      </c>
    </row>
    <row r="19" spans="2:13" ht="12.75" customHeight="1">
      <c r="B19" s="966">
        <v>45153</v>
      </c>
      <c r="C19" s="967"/>
      <c r="D19" s="641">
        <v>85.168260869565216</v>
      </c>
      <c r="E19" s="475">
        <v>0</v>
      </c>
      <c r="F19" s="642">
        <v>24.193043478260861</v>
      </c>
      <c r="G19" s="471">
        <v>0</v>
      </c>
      <c r="H19" s="643">
        <v>124.35652173913043</v>
      </c>
      <c r="I19" s="475">
        <v>0</v>
      </c>
      <c r="J19" s="642">
        <v>607.95652173913038</v>
      </c>
      <c r="K19" s="471">
        <v>0</v>
      </c>
      <c r="L19" s="643">
        <v>6.6855328955436297</v>
      </c>
      <c r="M19" s="473">
        <v>0</v>
      </c>
    </row>
    <row r="20" spans="2:13" ht="12.75" customHeight="1">
      <c r="B20" s="966">
        <v>45184</v>
      </c>
      <c r="C20" s="967"/>
      <c r="D20" s="641">
        <v>92.673333333333318</v>
      </c>
      <c r="E20" s="475">
        <v>0</v>
      </c>
      <c r="F20" s="642">
        <v>26.563809523809521</v>
      </c>
      <c r="G20" s="471">
        <v>0</v>
      </c>
      <c r="H20" s="643">
        <v>123.89142857142858</v>
      </c>
      <c r="I20" s="475">
        <v>0</v>
      </c>
      <c r="J20" s="642">
        <v>606.90476190476193</v>
      </c>
      <c r="K20" s="471">
        <v>0</v>
      </c>
      <c r="L20" s="643">
        <v>6.9405350393936303</v>
      </c>
      <c r="M20" s="473">
        <v>0</v>
      </c>
    </row>
    <row r="21" spans="2:13" ht="12.75" customHeight="1">
      <c r="B21" s="966">
        <v>45214</v>
      </c>
      <c r="C21" s="967"/>
      <c r="D21" s="641">
        <v>88.947727272727278</v>
      </c>
      <c r="E21" s="475">
        <v>0</v>
      </c>
      <c r="F21" s="642">
        <v>26.90363636363637</v>
      </c>
      <c r="G21" s="471">
        <v>0</v>
      </c>
      <c r="H21" s="643">
        <v>118.83499999999999</v>
      </c>
      <c r="I21" s="475">
        <v>0</v>
      </c>
      <c r="J21" s="642">
        <v>574.4545454545455</v>
      </c>
      <c r="K21" s="471">
        <v>0</v>
      </c>
      <c r="L21" s="643">
        <v>7.1161908103673301</v>
      </c>
      <c r="M21" s="473">
        <v>0</v>
      </c>
    </row>
    <row r="22" spans="2:13" ht="12.75" customHeight="1">
      <c r="B22" s="966">
        <v>45244</v>
      </c>
      <c r="C22" s="967"/>
      <c r="D22" s="641">
        <v>82.186363636363637</v>
      </c>
      <c r="E22" s="475">
        <v>0</v>
      </c>
      <c r="F22" s="642">
        <v>27.309545454545457</v>
      </c>
      <c r="G22" s="471">
        <v>0</v>
      </c>
      <c r="H22" s="643">
        <v>122.77590909090912</v>
      </c>
      <c r="I22" s="475">
        <v>0</v>
      </c>
      <c r="J22" s="642">
        <v>555.40909090909088</v>
      </c>
      <c r="K22" s="471">
        <v>0</v>
      </c>
      <c r="L22" s="643">
        <v>6.8831749209842599</v>
      </c>
      <c r="M22" s="473">
        <v>0</v>
      </c>
    </row>
    <row r="23" spans="2:13" ht="12.75" customHeight="1">
      <c r="B23" s="966">
        <v>45275</v>
      </c>
      <c r="C23" s="967"/>
      <c r="D23" s="641">
        <v>77.540952380952376</v>
      </c>
      <c r="E23" s="475">
        <v>0</v>
      </c>
      <c r="F23" s="642">
        <v>22.145714285714284</v>
      </c>
      <c r="G23" s="471">
        <v>0</v>
      </c>
      <c r="H23" s="643">
        <v>135.39190476190478</v>
      </c>
      <c r="I23" s="475">
        <v>0</v>
      </c>
      <c r="J23" s="642">
        <v>603.23809523809518</v>
      </c>
      <c r="K23" s="471">
        <v>0</v>
      </c>
      <c r="L23" s="643">
        <v>7.0292288747279503</v>
      </c>
      <c r="M23" s="473">
        <v>0</v>
      </c>
    </row>
    <row r="24" spans="2:13" ht="12.75" customHeight="1">
      <c r="B24" s="966">
        <v>45306</v>
      </c>
      <c r="C24" s="967"/>
      <c r="D24" s="641">
        <v>79.11</v>
      </c>
      <c r="E24" s="475">
        <v>0</v>
      </c>
      <c r="F24" s="642">
        <v>22.474782608695655</v>
      </c>
      <c r="G24" s="471">
        <v>0</v>
      </c>
      <c r="H24" s="643">
        <v>148.1252173913044</v>
      </c>
      <c r="I24" s="475">
        <v>0</v>
      </c>
      <c r="J24" s="642">
        <v>629.08695652173913</v>
      </c>
      <c r="K24" s="471">
        <v>0</v>
      </c>
      <c r="L24" s="643">
        <v>7.1417197324782897</v>
      </c>
      <c r="M24" s="473">
        <v>0</v>
      </c>
    </row>
    <row r="25" spans="2:13" ht="12.75" customHeight="1">
      <c r="B25" s="966">
        <v>45337</v>
      </c>
      <c r="C25" s="967"/>
      <c r="D25" s="641">
        <v>81.795714285714283</v>
      </c>
      <c r="E25" s="475">
        <v>0</v>
      </c>
      <c r="F25" s="642">
        <v>23.341904761904757</v>
      </c>
      <c r="G25" s="471">
        <v>0</v>
      </c>
      <c r="H25" s="643">
        <v>153.22761904761907</v>
      </c>
      <c r="I25" s="475">
        <v>0</v>
      </c>
      <c r="J25" s="642">
        <v>609.52380952380952</v>
      </c>
      <c r="K25" s="471">
        <v>0</v>
      </c>
      <c r="L25" s="643">
        <v>7.2111619750627396</v>
      </c>
      <c r="M25" s="473">
        <v>0</v>
      </c>
    </row>
    <row r="26" spans="2:13" ht="12.75" customHeight="1">
      <c r="B26" s="966">
        <v>45366</v>
      </c>
      <c r="C26" s="967"/>
      <c r="D26" s="641">
        <v>84.96142857142857</v>
      </c>
      <c r="E26" s="475">
        <v>0</v>
      </c>
      <c r="F26" s="642">
        <v>21.769047619047615</v>
      </c>
      <c r="G26" s="471">
        <v>0</v>
      </c>
      <c r="H26" s="643">
        <v>165.83952380952385</v>
      </c>
      <c r="I26" s="475">
        <v>0</v>
      </c>
      <c r="J26" s="642">
        <v>601.71428571428567</v>
      </c>
      <c r="K26" s="471">
        <v>0</v>
      </c>
      <c r="L26" s="643">
        <v>7.1552837180017104</v>
      </c>
      <c r="M26" s="473">
        <v>0</v>
      </c>
    </row>
    <row r="27" spans="2:13" ht="12.75" customHeight="1">
      <c r="B27" s="966">
        <v>45397</v>
      </c>
      <c r="C27" s="967"/>
      <c r="D27" s="641">
        <v>88.974545454545463</v>
      </c>
      <c r="E27" s="475">
        <v>0</v>
      </c>
      <c r="F27" s="642">
        <v>20.647272727272728</v>
      </c>
      <c r="G27" s="471">
        <v>0</v>
      </c>
      <c r="H27" s="643">
        <v>193.67499999999998</v>
      </c>
      <c r="I27" s="475">
        <v>0</v>
      </c>
      <c r="J27" s="642">
        <v>570.13636363636363</v>
      </c>
      <c r="K27" s="471">
        <v>0</v>
      </c>
      <c r="L27" s="643">
        <v>7.1059217158652901</v>
      </c>
      <c r="M27" s="473">
        <v>0</v>
      </c>
    </row>
    <row r="28" spans="2:13" ht="12.75" customHeight="1">
      <c r="B28" s="966">
        <v>45427</v>
      </c>
      <c r="C28" s="967"/>
      <c r="D28" s="641">
        <v>83.053913043478275</v>
      </c>
      <c r="E28" s="475">
        <v>0</v>
      </c>
      <c r="F28" s="642">
        <v>18.799565217391311</v>
      </c>
      <c r="G28" s="471">
        <v>0</v>
      </c>
      <c r="H28" s="643">
        <v>186.45739130434779</v>
      </c>
      <c r="I28" s="475">
        <v>0</v>
      </c>
      <c r="J28" s="642">
        <v>600.52173913043475</v>
      </c>
      <c r="K28" s="471">
        <v>0</v>
      </c>
      <c r="L28" s="643">
        <v>7.1008745803121496</v>
      </c>
      <c r="M28" s="473">
        <v>0</v>
      </c>
    </row>
    <row r="29" spans="2:13" ht="12.75" customHeight="1">
      <c r="B29" s="966">
        <v>45458</v>
      </c>
      <c r="C29" s="967"/>
      <c r="D29" s="641">
        <v>82.917500000000018</v>
      </c>
      <c r="E29" s="475">
        <v>0</v>
      </c>
      <c r="F29" s="642">
        <v>19.169500000000006</v>
      </c>
      <c r="G29" s="471">
        <v>0</v>
      </c>
      <c r="H29" s="643">
        <v>204.327</v>
      </c>
      <c r="I29" s="475">
        <v>0</v>
      </c>
      <c r="J29" s="642">
        <v>605.5</v>
      </c>
      <c r="K29" s="471">
        <v>0</v>
      </c>
      <c r="L29" s="643">
        <v>7.1002890256845399</v>
      </c>
      <c r="M29" s="473">
        <v>0</v>
      </c>
    </row>
    <row r="30" spans="2:13" ht="12.75" customHeight="1">
      <c r="B30" s="393"/>
      <c r="C30" s="419"/>
      <c r="D30" s="411"/>
      <c r="E30" s="396"/>
      <c r="F30" s="420"/>
      <c r="G30" s="421"/>
      <c r="H30" s="419"/>
      <c r="I30" s="419"/>
      <c r="J30" s="420"/>
      <c r="K30" s="421"/>
      <c r="M30" s="644"/>
    </row>
    <row r="31" spans="2:13" ht="12.75" customHeight="1">
      <c r="B31" s="844" t="s">
        <v>509</v>
      </c>
      <c r="C31" s="853"/>
      <c r="D31" s="645">
        <v>83.468850225861104</v>
      </c>
      <c r="E31" s="646"/>
      <c r="F31" s="647">
        <v>21.033678822385344</v>
      </c>
      <c r="G31" s="481"/>
      <c r="H31" s="648">
        <v>175.27529192546584</v>
      </c>
      <c r="I31" s="648"/>
      <c r="J31" s="647">
        <v>602.74719242110541</v>
      </c>
      <c r="K31" s="481"/>
      <c r="L31" s="648">
        <v>7.1358751245674528</v>
      </c>
      <c r="M31" s="463"/>
    </row>
    <row r="32" spans="2:13" ht="12.75" customHeight="1">
      <c r="B32" s="844" t="s">
        <v>510</v>
      </c>
      <c r="C32" s="853"/>
      <c r="D32" s="645">
        <v>80.204871870882755</v>
      </c>
      <c r="E32" s="399"/>
      <c r="F32" s="649">
        <v>22.897043148880105</v>
      </c>
      <c r="G32" s="482"/>
      <c r="H32" s="648">
        <v>112.78176844532278</v>
      </c>
      <c r="I32" s="426"/>
      <c r="J32" s="649">
        <v>480.44390645586299</v>
      </c>
      <c r="K32" s="482"/>
      <c r="L32" s="648">
        <v>7.0232712029864048</v>
      </c>
      <c r="M32" s="463"/>
    </row>
    <row r="33" spans="2:13" ht="12.75" customHeight="1" thickBot="1">
      <c r="B33" s="622" t="s">
        <v>5</v>
      </c>
      <c r="C33" s="769" t="s">
        <v>508</v>
      </c>
      <c r="D33" s="631">
        <v>4.069551236529434E-2</v>
      </c>
      <c r="E33" s="626"/>
      <c r="F33" s="650">
        <v>-8.1380129057663897E-2</v>
      </c>
      <c r="G33" s="651"/>
      <c r="H33" s="626">
        <v>0.55411015753348702</v>
      </c>
      <c r="I33" s="626"/>
      <c r="J33" s="650">
        <v>0.25456309117842468</v>
      </c>
      <c r="K33" s="651"/>
      <c r="L33" s="650">
        <v>1.6032973571228126E-2</v>
      </c>
      <c r="M33" s="652"/>
    </row>
    <row r="34" spans="2:13" ht="12.75" customHeight="1">
      <c r="B34" s="653" t="s">
        <v>201</v>
      </c>
      <c r="I34" s="327" t="s">
        <v>128</v>
      </c>
      <c r="J34" s="327" t="s">
        <v>289</v>
      </c>
    </row>
    <row r="35" spans="2:13" ht="12.75" customHeight="1">
      <c r="B35" s="328"/>
    </row>
  </sheetData>
  <mergeCells count="39">
    <mergeCell ref="B1:M2"/>
    <mergeCell ref="L4:M4"/>
    <mergeCell ref="L5:M5"/>
    <mergeCell ref="D3:M3"/>
    <mergeCell ref="B3:C5"/>
    <mergeCell ref="D4:E4"/>
    <mergeCell ref="F4:G4"/>
    <mergeCell ref="H4:I4"/>
    <mergeCell ref="J4:K4"/>
    <mergeCell ref="D5:E5"/>
    <mergeCell ref="F5:G5"/>
    <mergeCell ref="H5:I5"/>
    <mergeCell ref="J5:K5"/>
    <mergeCell ref="B32:C32"/>
    <mergeCell ref="B9:C9"/>
    <mergeCell ref="B10:C10"/>
    <mergeCell ref="B7:C7"/>
    <mergeCell ref="B8:C8"/>
    <mergeCell ref="B24:C24"/>
    <mergeCell ref="B27:C27"/>
    <mergeCell ref="B28:C28"/>
    <mergeCell ref="B29:C29"/>
    <mergeCell ref="B31:C31"/>
    <mergeCell ref="B25:C25"/>
    <mergeCell ref="B26:C26"/>
    <mergeCell ref="B20:C20"/>
    <mergeCell ref="B21:C21"/>
    <mergeCell ref="B22:C22"/>
    <mergeCell ref="B23:C23"/>
    <mergeCell ref="B6:C6"/>
    <mergeCell ref="B16:C16"/>
    <mergeCell ref="B17:C17"/>
    <mergeCell ref="B18:C18"/>
    <mergeCell ref="B19:C19"/>
    <mergeCell ref="B14:C14"/>
    <mergeCell ref="B13:C13"/>
    <mergeCell ref="B11:C11"/>
    <mergeCell ref="B12:C12"/>
    <mergeCell ref="B15:C15"/>
  </mergeCells>
  <conditionalFormatting sqref="D33 F33 H33 J33">
    <cfRule type="cellIs" dxfId="1" priority="5" operator="lessThan">
      <formula>0</formula>
    </cfRule>
  </conditionalFormatting>
  <conditionalFormatting sqref="L33">
    <cfRule type="cellIs" dxfId="0" priority="1" operator="lessThan">
      <formula>0</formula>
    </cfRule>
  </conditionalFormatting>
  <printOptions horizontalCentered="1" verticalCentered="1"/>
  <pageMargins left="0" right="0" top="1.3779527559055118" bottom="0.59055118110236227" header="0" footer="0"/>
  <pageSetup paperSize="9" scale="73" firstPageNumber="39" orientation="portrait" useFirstPageNumber="1" r:id="rId1"/>
  <headerFooter>
    <oddHeader>&amp;L&amp;G&amp;R&amp;G</oddHeader>
    <oddFooter xml:space="preserve">&amp;C&amp;"Arial Black,Normal"&amp;12&amp;K03+000&amp;P&amp;R&amp;"Arial Black,Gras"&amp;14&amp;K03+000Janvier 2024 | N°53&amp;G         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32</vt:i4>
      </vt:variant>
      <vt:variant>
        <vt:lpstr>Plages nommées</vt:lpstr>
      </vt:variant>
      <vt:variant>
        <vt:i4>38</vt:i4>
      </vt:variant>
    </vt:vector>
  </HeadingPairs>
  <TitlesOfParts>
    <vt:vector size="70" baseType="lpstr">
      <vt:lpstr>SortieMacro</vt:lpstr>
      <vt:lpstr>Sortie conj prod</vt:lpstr>
      <vt:lpstr>Sortie conj prix</vt:lpstr>
      <vt:lpstr>Sortie conj emploi</vt:lpstr>
      <vt:lpstr>Sortie conj clim</vt:lpstr>
      <vt:lpstr>Sortie_CN1</vt:lpstr>
      <vt:lpstr>Sortie_CN11</vt:lpstr>
      <vt:lpstr>Sortie_CN2</vt:lpstr>
      <vt:lpstr>Sortie_CNT3</vt:lpstr>
      <vt:lpstr>Sortietissuindustriel</vt:lpstr>
      <vt:lpstr>SortieIPI</vt:lpstr>
      <vt:lpstr>SortieIPC</vt:lpstr>
      <vt:lpstr>SortieIPCgliss</vt:lpstr>
      <vt:lpstr>SortieEtab</vt:lpstr>
      <vt:lpstr>SortieEtab secteur</vt:lpstr>
      <vt:lpstr>SortieCarb</vt:lpstr>
      <vt:lpstr>SortiePrixCarb</vt:lpstr>
      <vt:lpstr>SortieElec</vt:lpstr>
      <vt:lpstr>SortieEau</vt:lpstr>
      <vt:lpstr>Sortieferr</vt:lpstr>
      <vt:lpstr>Sortiefretaerien</vt:lpstr>
      <vt:lpstr>Sortiepaxaerien</vt:lpstr>
      <vt:lpstr>SortieCNAPS</vt:lpstr>
      <vt:lpstr>SortieEmp</vt:lpstr>
      <vt:lpstr>Sortieimma</vt:lpstr>
      <vt:lpstr>SortieOGTrec</vt:lpstr>
      <vt:lpstr>SortieOGTdep</vt:lpstr>
      <vt:lpstr>SortieMoney</vt:lpstr>
      <vt:lpstr>Sortieexport</vt:lpstr>
      <vt:lpstr>Sortieimport</vt:lpstr>
      <vt:lpstr>Sortietourisme</vt:lpstr>
      <vt:lpstr>SortiePrixinter</vt:lpstr>
      <vt:lpstr>'Sortie conj clim'!OLE_LINK1</vt:lpstr>
      <vt:lpstr>'Sortie conj emploi'!OLE_LINK1</vt:lpstr>
      <vt:lpstr>'Sortie conj prix'!OLE_LINK1</vt:lpstr>
      <vt:lpstr>'Sortie conj prod'!OLE_LINK1</vt:lpstr>
      <vt:lpstr>SortieIPI!OLE_LINK1</vt:lpstr>
      <vt:lpstr>Sortietissuindustriel!OLE_LINK1</vt:lpstr>
      <vt:lpstr>'Sortie conj clim'!Zone_d_impression</vt:lpstr>
      <vt:lpstr>'Sortie conj emploi'!Zone_d_impression</vt:lpstr>
      <vt:lpstr>'Sortie conj prix'!Zone_d_impression</vt:lpstr>
      <vt:lpstr>'Sortie conj prod'!Zone_d_impression</vt:lpstr>
      <vt:lpstr>Sortie_CN1!Zone_d_impression</vt:lpstr>
      <vt:lpstr>Sortie_CN11!Zone_d_impression</vt:lpstr>
      <vt:lpstr>Sortie_CN2!Zone_d_impression</vt:lpstr>
      <vt:lpstr>Sortie_CNT3!Zone_d_impression</vt:lpstr>
      <vt:lpstr>SortieCarb!Zone_d_impression</vt:lpstr>
      <vt:lpstr>SortieCNAPS!Zone_d_impression</vt:lpstr>
      <vt:lpstr>SortieEau!Zone_d_impression</vt:lpstr>
      <vt:lpstr>SortieElec!Zone_d_impression</vt:lpstr>
      <vt:lpstr>SortieEmp!Zone_d_impression</vt:lpstr>
      <vt:lpstr>SortieEtab!Zone_d_impression</vt:lpstr>
      <vt:lpstr>'SortieEtab secteur'!Zone_d_impression</vt:lpstr>
      <vt:lpstr>Sortieexport!Zone_d_impression</vt:lpstr>
      <vt:lpstr>Sortieferr!Zone_d_impression</vt:lpstr>
      <vt:lpstr>Sortiefretaerien!Zone_d_impression</vt:lpstr>
      <vt:lpstr>Sortieimma!Zone_d_impression</vt:lpstr>
      <vt:lpstr>Sortieimport!Zone_d_impression</vt:lpstr>
      <vt:lpstr>SortieIPC!Zone_d_impression</vt:lpstr>
      <vt:lpstr>SortieIPCgliss!Zone_d_impression</vt:lpstr>
      <vt:lpstr>SortieIPI!Zone_d_impression</vt:lpstr>
      <vt:lpstr>SortieMacro!Zone_d_impression</vt:lpstr>
      <vt:lpstr>SortieMoney!Zone_d_impression</vt:lpstr>
      <vt:lpstr>SortieOGTdep!Zone_d_impression</vt:lpstr>
      <vt:lpstr>SortieOGTrec!Zone_d_impression</vt:lpstr>
      <vt:lpstr>Sortiepaxaerien!Zone_d_impression</vt:lpstr>
      <vt:lpstr>SortiePrixCarb!Zone_d_impression</vt:lpstr>
      <vt:lpstr>SortiePrixinter!Zone_d_impression</vt:lpstr>
      <vt:lpstr>Sortietissuindustriel!Zone_d_impression</vt:lpstr>
      <vt:lpstr>Sortietourisme!Zone_d_impression</vt:lpstr>
    </vt:vector>
  </TitlesOfParts>
  <Company>Guinée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TABLEAU DE BORD</dc:title>
  <dc:creator>SERVICE CONJONCTURE</dc:creator>
  <cp:lastModifiedBy>ASUS</cp:lastModifiedBy>
  <cp:lastPrinted>2024-02-13T12:00:50Z</cp:lastPrinted>
  <dcterms:created xsi:type="dcterms:W3CDTF">2002-11-28T10:54:22Z</dcterms:created>
  <dcterms:modified xsi:type="dcterms:W3CDTF">2024-07-22T11:54:01Z</dcterms:modified>
</cp:coreProperties>
</file>